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7220" windowHeight="7590" activeTab="0"/>
  </bookViews>
  <sheets>
    <sheet name="OBRAZAC 2 JAN-DEC 2023" sheetId="1" r:id="rId1"/>
  </sheets>
  <definedNames>
    <definedName name="_xlnm.Print_Titles" localSheetId="0">'OBRAZAC 2 JAN-DEC 2023'!$1:$2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<sst xmlns="http://schemas.openxmlformats.org/spreadsheetml/2006/main" count="91" uniqueCount="88">
  <si>
    <t>Izdaci za energiju</t>
  </si>
  <si>
    <t>Ugovorene  i druge posebne usluge</t>
  </si>
  <si>
    <t>Nabavka opreme</t>
  </si>
  <si>
    <t>Nabavka stalnih sredstava u obliku prava</t>
  </si>
  <si>
    <t>Index</t>
  </si>
  <si>
    <t>2/1</t>
  </si>
  <si>
    <t>3/1</t>
  </si>
  <si>
    <t>2/4</t>
  </si>
  <si>
    <t>3/2</t>
  </si>
  <si>
    <t>Direktne obaveze Federacije-INO dug</t>
  </si>
  <si>
    <t>Doprinosi poslodavca</t>
  </si>
  <si>
    <t>Nabavka gradjevina</t>
  </si>
  <si>
    <t>Nabavka ostalih stalnih sredstava</t>
  </si>
  <si>
    <t>Nabavka materijala i sitnog inventara</t>
  </si>
  <si>
    <t>Izdaci za usluge prijevoza i goriva</t>
  </si>
  <si>
    <t>Izdaci osiguranja, bankovnih usluga i usluga platnog prometa</t>
  </si>
  <si>
    <t>Kapitalni transferi drugim nivoima vlade</t>
  </si>
  <si>
    <t>Kapitalni transferi neprofitnim organizacijama</t>
  </si>
  <si>
    <t>Izdaci za kamate vezane za dug po izdanim garancijama</t>
  </si>
  <si>
    <t>Otplate duga po izdanim garancijama</t>
  </si>
  <si>
    <t>Izdaci za komunikaciju komunalne usluge</t>
  </si>
  <si>
    <t>R.br.</t>
  </si>
  <si>
    <t>Ekon.       kod</t>
  </si>
  <si>
    <t>Opis</t>
  </si>
  <si>
    <t xml:space="preserve">Izdaci za inostrane kamate </t>
  </si>
  <si>
    <t>Izdaci za kamate i ostale naknade (28+29+30+31)</t>
  </si>
  <si>
    <t>UKUPNI TEKUĆI RASHODI (4+7+9+20+27)</t>
  </si>
  <si>
    <t>UKUPNI KAPITALNI IZDACI (33+40)</t>
  </si>
  <si>
    <t>Izdaci za nabavku stalnih sredstava (34+35+36+37+38+39)</t>
  </si>
  <si>
    <t>Bruto plaće i naknade</t>
  </si>
  <si>
    <t xml:space="preserve">Naknade troškova zaposlenih </t>
  </si>
  <si>
    <t>Putni troškovi</t>
  </si>
  <si>
    <t>Izdaci za tekuće održavanje</t>
  </si>
  <si>
    <t>Tekući transferi drugim nivoima vlade</t>
  </si>
  <si>
    <t>Tekući transferi pojedincima</t>
  </si>
  <si>
    <t>Tekući transferi neprofitnim organizacijama</t>
  </si>
  <si>
    <t>Subvencije javnim preduzećima</t>
  </si>
  <si>
    <t>Drugi tekući rashodi</t>
  </si>
  <si>
    <t>Kamate na pozajmice primljene kroz Državu</t>
  </si>
  <si>
    <t xml:space="preserve">Kamate na domaće pozajm.- Trezorski zapisi i obveznice </t>
  </si>
  <si>
    <t>Nabavka zemljišta, šuma i višegodišnjih zasada</t>
  </si>
  <si>
    <t>Rekonstrukcija i investiciono održavanje</t>
  </si>
  <si>
    <t>Kapitalni transferi privatnim preduzećima</t>
  </si>
  <si>
    <t>Izdaci za kupovinu dionica privatnih preduzeća i učešća u zajedn.ulaganjima</t>
  </si>
  <si>
    <t>Ostala domaća pozajmljivanja</t>
  </si>
  <si>
    <t>Otplata dugova primljenih kroz Državu</t>
  </si>
  <si>
    <t>Neizmirene plaće i naknade Vojske F BIH</t>
  </si>
  <si>
    <t>Otplate unutar. duga-obaveze prema dobavljačima</t>
  </si>
  <si>
    <t xml:space="preserve"> Tekuća rezerva*</t>
  </si>
  <si>
    <t xml:space="preserve">*Pregled, odnosno izvršenje Tekuće rezerve se vidi u Obrascu 6. </t>
  </si>
  <si>
    <t>Izdaci za materijal, sitan inventar i usluge (10+10a+11+12+13+14+....19)</t>
  </si>
  <si>
    <t>Plaće i naknade troškova zaposlenih (5+6)</t>
  </si>
  <si>
    <t>47a</t>
  </si>
  <si>
    <t xml:space="preserve">Izdaci za kupovinu dionica javnih preduzeća </t>
  </si>
  <si>
    <t>Pozajmljivanje drugim nivoima vlade- KANTONI</t>
  </si>
  <si>
    <t>25a</t>
  </si>
  <si>
    <t>Tekući transferi u inozemstvo</t>
  </si>
  <si>
    <t>Tekući  transferi i drugi tekući rashodi (21+22+23+24+25+25a+26)</t>
  </si>
  <si>
    <t>Unajmljivanje imovine, opreme i nemat. imovine</t>
  </si>
  <si>
    <t>35a</t>
  </si>
  <si>
    <t>Izdaci za finansijsku imovinu (47+47a+48+49)</t>
  </si>
  <si>
    <t>Otplate unutarnjeg duga (58+59+60+60a+61+62)</t>
  </si>
  <si>
    <t>Subvencije privatnim preduzećima i poduzetnicima</t>
  </si>
  <si>
    <t>Kapitalni transferi javnim preduz.</t>
  </si>
  <si>
    <t>Izdaci za otplate dugova (51+52+53+56+63+64)</t>
  </si>
  <si>
    <t>Otplate domaćeg pozajmljivanja (54+55)</t>
  </si>
  <si>
    <t>8a</t>
  </si>
  <si>
    <t>Ostali dopirinosi</t>
  </si>
  <si>
    <t>Doprinosi poslodavca i ostali doprinosi (8+8a)</t>
  </si>
  <si>
    <t>Ukupno tekući rashodi i kapitalni izdaci (3+32+46+50+64)</t>
  </si>
  <si>
    <t>UKUPNO (2)</t>
  </si>
  <si>
    <t>45a</t>
  </si>
  <si>
    <t xml:space="preserve">Kapitalni grantovi (41+42+43+44+4+45a) </t>
  </si>
  <si>
    <r>
      <t xml:space="preserve">Troškovi po osnovu </t>
    </r>
    <r>
      <rPr>
        <b/>
        <sz val="11"/>
        <rFont val="Arial"/>
        <family val="2"/>
      </rPr>
      <t>sudskih tužbi</t>
    </r>
    <r>
      <rPr>
        <sz val="11"/>
        <rFont val="Arial"/>
        <family val="2"/>
      </rPr>
      <t>, kamate plaćene na sudske presude, troškovi advokata i sudske takse</t>
    </r>
  </si>
  <si>
    <r>
      <t>Kapitalni transferi pojedincima (</t>
    </r>
    <r>
      <rPr>
        <b/>
        <sz val="11"/>
        <rFont val="Arial"/>
        <family val="2"/>
      </rPr>
      <t>automobili za invalide</t>
    </r>
    <r>
      <rPr>
        <sz val="11"/>
        <rFont val="Arial"/>
        <family val="2"/>
      </rPr>
      <t>)</t>
    </r>
  </si>
  <si>
    <r>
      <t>Kapitalni transferi -</t>
    </r>
    <r>
      <rPr>
        <b/>
        <sz val="11"/>
        <rFont val="Arial"/>
        <family val="2"/>
      </rPr>
      <t>Garancijski fond pri Razvojnoj banci</t>
    </r>
  </si>
  <si>
    <r>
      <t>Otplata domaćeg pozajmljivanja-</t>
    </r>
    <r>
      <rPr>
        <b/>
        <sz val="11"/>
        <rFont val="Arial"/>
        <family val="2"/>
      </rPr>
      <t>trezorski zapisi</t>
    </r>
  </si>
  <si>
    <r>
      <t xml:space="preserve">Otplata domaćeg pozajmljivanja-emitovanje dugoročnih </t>
    </r>
    <r>
      <rPr>
        <b/>
        <sz val="11"/>
        <rFont val="Arial"/>
        <family val="2"/>
      </rPr>
      <t>vrijednosnih papira</t>
    </r>
  </si>
  <si>
    <r>
      <t xml:space="preserve">Otplate unutar. duga-obaveze za staru </t>
    </r>
    <r>
      <rPr>
        <b/>
        <sz val="11"/>
        <rFont val="Arial"/>
        <family val="2"/>
      </rPr>
      <t>deviznu štednju- gotovinske isplate</t>
    </r>
  </si>
  <si>
    <r>
      <t xml:space="preserve">Otplate unutar. duga-obaveze za staru </t>
    </r>
    <r>
      <rPr>
        <b/>
        <sz val="11"/>
        <rFont val="Arial"/>
        <family val="2"/>
      </rPr>
      <t>deviznu štednju- kamata</t>
    </r>
  </si>
  <si>
    <r>
      <rPr>
        <b/>
        <sz val="11"/>
        <rFont val="Arial"/>
        <family val="2"/>
      </rPr>
      <t>Ratna</t>
    </r>
    <r>
      <rPr>
        <sz val="11"/>
        <rFont val="Arial"/>
        <family val="2"/>
      </rPr>
      <t xml:space="preserve"> potraživanja</t>
    </r>
  </si>
  <si>
    <r>
      <t xml:space="preserve">Otplate unutar. duga-obaveze za staru </t>
    </r>
    <r>
      <rPr>
        <b/>
        <sz val="11"/>
        <rFont val="Arial"/>
        <family val="2"/>
      </rPr>
      <t>deviznu štednju- glavnica</t>
    </r>
  </si>
  <si>
    <r>
      <t xml:space="preserve">Nabavka gradjevina- </t>
    </r>
    <r>
      <rPr>
        <b/>
        <sz val="11"/>
        <rFont val="Arial"/>
        <family val="2"/>
      </rPr>
      <t>Smještaj institucija Vlade        F BIH</t>
    </r>
  </si>
  <si>
    <t>823415/823419</t>
  </si>
  <si>
    <t>Ostvareni rashodi i izdaci za Januar-Decembar 2023. godina</t>
  </si>
  <si>
    <t>Plaćeni rashodi i izdaci za   Januar-Decembar 2023. godina</t>
  </si>
  <si>
    <t>Ostvareno rashodi i izdaci za  Januar-Decembar 2022. godina</t>
  </si>
  <si>
    <t>Izmjene i dopune Budžeta Federacije BIH za 2023. godinu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</si>
</sst>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KM&quot;\ #,##0;\-&quot;KM&quot;\ #,##0"/>
    <numFmt numFmtId="181" formatCode="&quot;KM&quot;\ #,##0;[Red]\-&quot;KM&quot;\ #,##0"/>
    <numFmt numFmtId="182" formatCode="&quot;KM&quot;\ #,##0.00;\-&quot;KM&quot;\ #,##0.00"/>
    <numFmt numFmtId="183" formatCode="&quot;KM&quot;\ #,##0.00;[Red]\-&quot;KM&quot;\ #,##0.00"/>
    <numFmt numFmtId="184" formatCode="_-&quot;KM&quot;\ * #,##0_-;\-&quot;KM&quot;\ * #,##0_-;_-&quot;KM&quot;\ * &quot;-&quot;_-;_-@_-"/>
    <numFmt numFmtId="185" formatCode="_-&quot;KM&quot;\ * #,##0.00_-;\-&quot;KM&quot;\ * #,##0.00_-;_-&quot;KM&quot;\ * &quot;-&quot;??_-;_-@_-"/>
    <numFmt numFmtId="186" formatCode="0.0000"/>
    <numFmt numFmtId="187" formatCode="0.000"/>
    <numFmt numFmtId="188" formatCode="0.0"/>
    <numFmt numFmtId="189" formatCode="#,##0.0"/>
  </numFmts>
  <fonts count="48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/>
    </xf>
    <xf numFmtId="4" fontId="4" fillId="32" borderId="10" xfId="0" applyNumberFormat="1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32" borderId="13" xfId="0" applyFont="1" applyFill="1" applyBorder="1" applyAlignment="1">
      <alignment horizontal="center"/>
    </xf>
    <xf numFmtId="0" fontId="7" fillId="32" borderId="13" xfId="0" applyNumberFormat="1" applyFont="1" applyFill="1" applyBorder="1" applyAlignment="1">
      <alignment horizontal="center"/>
    </xf>
    <xf numFmtId="16" fontId="7" fillId="32" borderId="13" xfId="0" applyNumberFormat="1" applyFont="1" applyFill="1" applyBorder="1" applyAlignment="1" quotePrefix="1">
      <alignment horizontal="center"/>
    </xf>
    <xf numFmtId="16" fontId="7" fillId="32" borderId="14" xfId="0" applyNumberFormat="1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5" xfId="0" applyFont="1" applyFill="1" applyBorder="1" applyAlignment="1">
      <alignment wrapText="1"/>
    </xf>
    <xf numFmtId="3" fontId="8" fillId="33" borderId="15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0" fontId="5" fillId="33" borderId="0" xfId="0" applyFont="1" applyFill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" fontId="9" fillId="0" borderId="0" xfId="0" applyNumberFormat="1" applyFont="1" applyAlignment="1">
      <alignment/>
    </xf>
    <xf numFmtId="3" fontId="8" fillId="34" borderId="15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wrapText="1"/>
    </xf>
    <xf numFmtId="3" fontId="4" fillId="33" borderId="15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0" fontId="6" fillId="33" borderId="0" xfId="0" applyFont="1" applyFill="1" applyAlignment="1">
      <alignment/>
    </xf>
    <xf numFmtId="0" fontId="4" fillId="0" borderId="15" xfId="0" applyFont="1" applyBorder="1" applyAlignment="1">
      <alignment/>
    </xf>
    <xf numFmtId="3" fontId="4" fillId="34" borderId="15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15" xfId="0" applyFont="1" applyBorder="1" applyAlignment="1">
      <alignment horizontal="right"/>
    </xf>
    <xf numFmtId="0" fontId="6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3" fontId="6" fillId="0" borderId="15" xfId="0" applyNumberFormat="1" applyFont="1" applyFill="1" applyBorder="1" applyAlignment="1">
      <alignment/>
    </xf>
    <xf numFmtId="0" fontId="46" fillId="35" borderId="0" xfId="0" applyFont="1" applyFill="1" applyAlignment="1">
      <alignment horizontal="right" vertical="top" wrapText="1"/>
    </xf>
    <xf numFmtId="3" fontId="6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right"/>
    </xf>
    <xf numFmtId="0" fontId="6" fillId="34" borderId="15" xfId="0" applyFont="1" applyFill="1" applyBorder="1" applyAlignment="1">
      <alignment horizontal="right"/>
    </xf>
    <xf numFmtId="0" fontId="6" fillId="34" borderId="15" xfId="0" applyFont="1" applyFill="1" applyBorder="1" applyAlignment="1">
      <alignment/>
    </xf>
    <xf numFmtId="3" fontId="6" fillId="34" borderId="15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4" fontId="6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Border="1" applyAlignment="1">
      <alignment/>
    </xf>
    <xf numFmtId="3" fontId="47" fillId="34" borderId="15" xfId="0" applyNumberFormat="1" applyFont="1" applyFill="1" applyBorder="1" applyAlignment="1">
      <alignment/>
    </xf>
    <xf numFmtId="0" fontId="5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9"/>
  <sheetViews>
    <sheetView tabSelected="1" zoomScalePageLayoutView="0" workbookViewId="0" topLeftCell="A47">
      <selection activeCell="F64" sqref="F64"/>
    </sheetView>
  </sheetViews>
  <sheetFormatPr defaultColWidth="9.00390625" defaultRowHeight="15.75"/>
  <cols>
    <col min="1" max="1" width="3.375" style="0" customWidth="1"/>
    <col min="2" max="2" width="43.50390625" style="0" customWidth="1"/>
    <col min="3" max="3" width="7.375" style="0" customWidth="1"/>
    <col min="4" max="4" width="16.50390625" style="1" customWidth="1"/>
    <col min="5" max="5" width="15.50390625" style="1" customWidth="1"/>
    <col min="6" max="6" width="14.625" style="1" customWidth="1"/>
    <col min="7" max="7" width="14.50390625" style="1" customWidth="1"/>
    <col min="8" max="8" width="5.25390625" style="0" customWidth="1"/>
    <col min="9" max="9" width="4.875" style="0" customWidth="1"/>
    <col min="10" max="10" width="5.125" style="0" customWidth="1"/>
    <col min="11" max="11" width="4.875" style="0" customWidth="1"/>
    <col min="13" max="13" width="12.25390625" style="0" bestFit="1" customWidth="1"/>
    <col min="14" max="14" width="14.00390625" style="0" bestFit="1" customWidth="1"/>
    <col min="15" max="15" width="11.125" style="0" bestFit="1" customWidth="1"/>
  </cols>
  <sheetData>
    <row r="1" spans="1:11" s="10" customFormat="1" ht="77.25" customHeight="1">
      <c r="A1" s="5" t="s">
        <v>21</v>
      </c>
      <c r="B1" s="6" t="s">
        <v>23</v>
      </c>
      <c r="C1" s="5" t="s">
        <v>22</v>
      </c>
      <c r="D1" s="7" t="s">
        <v>87</v>
      </c>
      <c r="E1" s="7" t="s">
        <v>84</v>
      </c>
      <c r="F1" s="7" t="s">
        <v>85</v>
      </c>
      <c r="G1" s="7" t="s">
        <v>86</v>
      </c>
      <c r="H1" s="6" t="s">
        <v>4</v>
      </c>
      <c r="I1" s="8" t="s">
        <v>4</v>
      </c>
      <c r="J1" s="6" t="s">
        <v>4</v>
      </c>
      <c r="K1" s="9" t="s">
        <v>4</v>
      </c>
    </row>
    <row r="2" spans="1:11" s="15" customFormat="1" ht="20.25" customHeight="1">
      <c r="A2" s="11"/>
      <c r="B2" s="11"/>
      <c r="C2" s="11"/>
      <c r="D2" s="12">
        <v>1</v>
      </c>
      <c r="E2" s="12">
        <v>2</v>
      </c>
      <c r="F2" s="12">
        <v>3</v>
      </c>
      <c r="G2" s="12">
        <v>4</v>
      </c>
      <c r="H2" s="13" t="s">
        <v>5</v>
      </c>
      <c r="I2" s="14" t="s">
        <v>6</v>
      </c>
      <c r="J2" s="13" t="s">
        <v>8</v>
      </c>
      <c r="K2" s="13" t="s">
        <v>7</v>
      </c>
    </row>
    <row r="3" spans="1:11" s="20" customFormat="1" ht="38.25" customHeight="1">
      <c r="A3" s="16">
        <v>1</v>
      </c>
      <c r="B3" s="17" t="s">
        <v>70</v>
      </c>
      <c r="C3" s="16"/>
      <c r="D3" s="26">
        <f>D4</f>
        <v>6937563355</v>
      </c>
      <c r="E3" s="26">
        <f>E4</f>
        <v>6372994896</v>
      </c>
      <c r="F3" s="26">
        <f>F4</f>
        <v>6017828990</v>
      </c>
      <c r="G3" s="26">
        <f>G4</f>
        <v>5100515233</v>
      </c>
      <c r="H3" s="19">
        <f>E3/D3*100</f>
        <v>91.86215058356034</v>
      </c>
      <c r="I3" s="18">
        <f>F3/D3*100</f>
        <v>86.74268878082195</v>
      </c>
      <c r="J3" s="18">
        <f>F3/E3*100</f>
        <v>94.42701725333376</v>
      </c>
      <c r="K3" s="18">
        <f>E3/G3*100</f>
        <v>124.9480612226612</v>
      </c>
    </row>
    <row r="4" spans="1:12" s="20" customFormat="1" ht="33.75" customHeight="1">
      <c r="A4" s="16">
        <v>2</v>
      </c>
      <c r="B4" s="17" t="s">
        <v>69</v>
      </c>
      <c r="C4" s="16"/>
      <c r="D4" s="18">
        <f>D6+D37+D53+D58+D72</f>
        <v>6937563355</v>
      </c>
      <c r="E4" s="26">
        <f>E6+E37+E53+E58</f>
        <v>6372994896</v>
      </c>
      <c r="F4" s="18">
        <f>F6+F37+F53+F58</f>
        <v>6017828990</v>
      </c>
      <c r="G4" s="18">
        <f>G6+G37+G53+G58</f>
        <v>5100515233</v>
      </c>
      <c r="H4" s="19">
        <f>E4/D4*100</f>
        <v>91.86215058356034</v>
      </c>
      <c r="I4" s="18">
        <f>F4/D4*100</f>
        <v>86.74268878082195</v>
      </c>
      <c r="J4" s="18">
        <f>F4/E4*100</f>
        <v>94.42701725333376</v>
      </c>
      <c r="K4" s="18">
        <f aca="true" t="shared" si="0" ref="K4:K64">E4/G4*100</f>
        <v>124.9480612226612</v>
      </c>
      <c r="L4" s="54"/>
    </row>
    <row r="5" spans="1:11" s="20" customFormat="1" ht="14.25" customHeight="1">
      <c r="A5" s="16"/>
      <c r="B5" s="17"/>
      <c r="C5" s="16"/>
      <c r="D5" s="26"/>
      <c r="E5" s="18"/>
      <c r="F5" s="18"/>
      <c r="G5" s="18"/>
      <c r="H5" s="19"/>
      <c r="I5" s="18"/>
      <c r="J5" s="18"/>
      <c r="K5" s="18"/>
    </row>
    <row r="6" spans="1:11" s="31" customFormat="1" ht="24" customHeight="1">
      <c r="A6" s="27">
        <v>3</v>
      </c>
      <c r="B6" s="28" t="s">
        <v>26</v>
      </c>
      <c r="C6" s="27">
        <v>610000</v>
      </c>
      <c r="D6" s="33">
        <f>D7+D10+D13+D24+D32</f>
        <v>5439419624</v>
      </c>
      <c r="E6" s="29">
        <f>E7+E10+E13+E24+E32</f>
        <v>5325192730</v>
      </c>
      <c r="F6" s="29">
        <f>F7+F10+F13+F24+F32</f>
        <v>5050734376</v>
      </c>
      <c r="G6" s="29">
        <f>G7+G10+G13+G24+G32</f>
        <v>4200153098</v>
      </c>
      <c r="H6" s="30">
        <f aca="true" t="shared" si="1" ref="H6:H14">E6/D6*100</f>
        <v>97.9000168787125</v>
      </c>
      <c r="I6" s="29">
        <f aca="true" t="shared" si="2" ref="I6:I13">F6/D6*100</f>
        <v>92.8542882353656</v>
      </c>
      <c r="J6" s="29">
        <f aca="true" t="shared" si="3" ref="J6:J23">F6/E6*100</f>
        <v>94.84603904655296</v>
      </c>
      <c r="K6" s="29">
        <f t="shared" si="0"/>
        <v>126.78568151565031</v>
      </c>
    </row>
    <row r="7" spans="1:11" s="10" customFormat="1" ht="19.5" customHeight="1">
      <c r="A7" s="32">
        <v>4</v>
      </c>
      <c r="B7" s="32" t="s">
        <v>51</v>
      </c>
      <c r="C7" s="32">
        <v>611000</v>
      </c>
      <c r="D7" s="33">
        <f>D8+D9</f>
        <v>309871138</v>
      </c>
      <c r="E7" s="33">
        <f>E8+E9</f>
        <v>300217291</v>
      </c>
      <c r="F7" s="33">
        <f>F8+F9</f>
        <v>277443160</v>
      </c>
      <c r="G7" s="33">
        <f>G8+G9</f>
        <v>260897008</v>
      </c>
      <c r="H7" s="30">
        <f t="shared" si="1"/>
        <v>96.88456076861215</v>
      </c>
      <c r="I7" s="29">
        <f t="shared" si="2"/>
        <v>89.53501180868287</v>
      </c>
      <c r="J7" s="29">
        <f t="shared" si="3"/>
        <v>92.41411747999551</v>
      </c>
      <c r="K7" s="29">
        <f t="shared" si="0"/>
        <v>115.07118970103329</v>
      </c>
    </row>
    <row r="8" spans="1:14" s="10" customFormat="1" ht="18" customHeight="1">
      <c r="A8" s="34">
        <v>5</v>
      </c>
      <c r="B8" s="34" t="s">
        <v>29</v>
      </c>
      <c r="C8" s="34">
        <v>611100</v>
      </c>
      <c r="D8" s="48">
        <v>269400906</v>
      </c>
      <c r="E8" s="35">
        <v>252462377</v>
      </c>
      <c r="F8" s="35">
        <v>232833268</v>
      </c>
      <c r="G8" s="35">
        <v>220085703</v>
      </c>
      <c r="H8" s="35">
        <f t="shared" si="1"/>
        <v>93.71251966019743</v>
      </c>
      <c r="I8" s="36">
        <f t="shared" si="2"/>
        <v>86.42631216689375</v>
      </c>
      <c r="J8" s="36">
        <f t="shared" si="3"/>
        <v>92.22493694575331</v>
      </c>
      <c r="K8" s="36">
        <f t="shared" si="0"/>
        <v>114.71093921989109</v>
      </c>
      <c r="N8" s="37"/>
    </row>
    <row r="9" spans="1:11" s="10" customFormat="1" ht="18" customHeight="1">
      <c r="A9" s="38">
        <v>6</v>
      </c>
      <c r="B9" s="39" t="s">
        <v>30</v>
      </c>
      <c r="C9" s="34">
        <v>611200</v>
      </c>
      <c r="D9" s="48">
        <v>40470232</v>
      </c>
      <c r="E9" s="35">
        <v>47754914</v>
      </c>
      <c r="F9" s="35">
        <v>44609892</v>
      </c>
      <c r="G9" s="35">
        <v>40811305</v>
      </c>
      <c r="H9" s="35">
        <f t="shared" si="1"/>
        <v>118.00009943110778</v>
      </c>
      <c r="I9" s="36">
        <f t="shared" si="2"/>
        <v>110.2289010846293</v>
      </c>
      <c r="J9" s="36">
        <f t="shared" si="3"/>
        <v>93.41424423882326</v>
      </c>
      <c r="K9" s="36">
        <f t="shared" si="0"/>
        <v>117.01393523191675</v>
      </c>
    </row>
    <row r="10" spans="1:11" s="10" customFormat="1" ht="18" customHeight="1">
      <c r="A10" s="32">
        <v>7</v>
      </c>
      <c r="B10" s="32" t="s">
        <v>68</v>
      </c>
      <c r="C10" s="32">
        <v>612000</v>
      </c>
      <c r="D10" s="33">
        <f>D11+D12</f>
        <v>33819536</v>
      </c>
      <c r="E10" s="33">
        <f>E11+E12</f>
        <v>30908498</v>
      </c>
      <c r="F10" s="33">
        <f>F11+F12</f>
        <v>28336252</v>
      </c>
      <c r="G10" s="33">
        <f>G11+G12</f>
        <v>26713836</v>
      </c>
      <c r="H10" s="30">
        <f t="shared" si="1"/>
        <v>91.39243660823733</v>
      </c>
      <c r="I10" s="29">
        <f t="shared" si="2"/>
        <v>83.78663740389578</v>
      </c>
      <c r="J10" s="29">
        <f t="shared" si="3"/>
        <v>91.67786800898575</v>
      </c>
      <c r="K10" s="29">
        <f t="shared" si="0"/>
        <v>115.7022076499983</v>
      </c>
    </row>
    <row r="11" spans="1:11" s="10" customFormat="1" ht="18" customHeight="1">
      <c r="A11" s="38">
        <v>8</v>
      </c>
      <c r="B11" s="34" t="s">
        <v>10</v>
      </c>
      <c r="C11" s="34">
        <v>612100</v>
      </c>
      <c r="D11" s="48">
        <v>33284536</v>
      </c>
      <c r="E11" s="35">
        <v>30878965</v>
      </c>
      <c r="F11" s="35">
        <v>27957896</v>
      </c>
      <c r="G11" s="35">
        <v>26681836</v>
      </c>
      <c r="H11" s="35">
        <f t="shared" si="1"/>
        <v>92.77270682096935</v>
      </c>
      <c r="I11" s="36">
        <f t="shared" si="2"/>
        <v>83.99665237935118</v>
      </c>
      <c r="J11" s="36">
        <f t="shared" si="3"/>
        <v>90.54026260271353</v>
      </c>
      <c r="K11" s="36">
        <f t="shared" si="0"/>
        <v>115.7302855770495</v>
      </c>
    </row>
    <row r="12" spans="1:11" s="10" customFormat="1" ht="18" customHeight="1">
      <c r="A12" s="38" t="s">
        <v>66</v>
      </c>
      <c r="B12" s="34" t="s">
        <v>67</v>
      </c>
      <c r="C12" s="34">
        <v>612200</v>
      </c>
      <c r="D12" s="48">
        <v>535000</v>
      </c>
      <c r="E12" s="35">
        <v>29533</v>
      </c>
      <c r="F12" s="35">
        <v>378356</v>
      </c>
      <c r="G12" s="35">
        <v>32000</v>
      </c>
      <c r="H12" s="35">
        <f t="shared" si="1"/>
        <v>5.52018691588785</v>
      </c>
      <c r="I12" s="36">
        <f t="shared" si="2"/>
        <v>70.72074766355139</v>
      </c>
      <c r="J12" s="36">
        <f t="shared" si="3"/>
        <v>1281.1295838553483</v>
      </c>
      <c r="K12" s="36">
        <f t="shared" si="0"/>
        <v>92.290625</v>
      </c>
    </row>
    <row r="13" spans="1:11" s="10" customFormat="1" ht="27.75" customHeight="1">
      <c r="A13" s="32">
        <v>9</v>
      </c>
      <c r="B13" s="40" t="s">
        <v>50</v>
      </c>
      <c r="C13" s="32">
        <v>613000</v>
      </c>
      <c r="D13" s="30">
        <f>D14+D15+D16+D17+D18+D19+D20+D21+D22+D23</f>
        <v>125389139</v>
      </c>
      <c r="E13" s="30">
        <f>E14+E15+E16+E17+E18+E19+E20+E21+E22+E23</f>
        <v>96678349</v>
      </c>
      <c r="F13" s="30">
        <f>F14+F15+F16+F17+F18+F19+F20+F21+F22+F23</f>
        <v>81834175</v>
      </c>
      <c r="G13" s="30">
        <f>G14+G15+G16+G17+G18+G19+G20+G21+G22+G23</f>
        <v>96844123</v>
      </c>
      <c r="H13" s="30">
        <f t="shared" si="1"/>
        <v>77.10265001500647</v>
      </c>
      <c r="I13" s="29">
        <f t="shared" si="2"/>
        <v>65.26416534369855</v>
      </c>
      <c r="J13" s="29">
        <f t="shared" si="3"/>
        <v>84.64581351094442</v>
      </c>
      <c r="K13" s="29">
        <f t="shared" si="0"/>
        <v>99.82882389259697</v>
      </c>
    </row>
    <row r="14" spans="1:11" s="10" customFormat="1" ht="18" customHeight="1">
      <c r="A14" s="34">
        <v>10</v>
      </c>
      <c r="B14" s="34" t="s">
        <v>31</v>
      </c>
      <c r="C14" s="34">
        <v>613100</v>
      </c>
      <c r="D14" s="48">
        <v>2962596</v>
      </c>
      <c r="E14" s="35">
        <v>2477554</v>
      </c>
      <c r="F14" s="35">
        <v>2001456</v>
      </c>
      <c r="G14" s="35">
        <v>2049150</v>
      </c>
      <c r="H14" s="35">
        <f t="shared" si="1"/>
        <v>83.62780480362493</v>
      </c>
      <c r="I14" s="36">
        <f aca="true" t="shared" si="4" ref="I14:I31">F14/D14*100</f>
        <v>67.55750699724162</v>
      </c>
      <c r="J14" s="36">
        <f t="shared" si="3"/>
        <v>80.78354699837017</v>
      </c>
      <c r="K14" s="36">
        <f t="shared" si="0"/>
        <v>120.90642461508429</v>
      </c>
    </row>
    <row r="15" spans="1:11" s="10" customFormat="1" ht="18" customHeight="1">
      <c r="A15" s="34">
        <v>11</v>
      </c>
      <c r="B15" s="34" t="s">
        <v>0</v>
      </c>
      <c r="C15" s="34">
        <v>613200</v>
      </c>
      <c r="D15" s="48">
        <v>8765427</v>
      </c>
      <c r="E15" s="35">
        <v>7244283</v>
      </c>
      <c r="F15" s="35">
        <v>6115481</v>
      </c>
      <c r="G15" s="35">
        <v>6975849</v>
      </c>
      <c r="H15" s="35">
        <f aca="true" t="shared" si="5" ref="H15:H31">E15/D15*100</f>
        <v>82.64609356737556</v>
      </c>
      <c r="I15" s="36">
        <f t="shared" si="4"/>
        <v>69.76820410460324</v>
      </c>
      <c r="J15" s="36">
        <f t="shared" si="3"/>
        <v>84.41803005211143</v>
      </c>
      <c r="K15" s="36">
        <f t="shared" si="0"/>
        <v>103.8480477430059</v>
      </c>
    </row>
    <row r="16" spans="1:11" s="10" customFormat="1" ht="18" customHeight="1">
      <c r="A16" s="34">
        <v>12</v>
      </c>
      <c r="B16" s="34" t="s">
        <v>20</v>
      </c>
      <c r="C16" s="34">
        <v>613300</v>
      </c>
      <c r="D16" s="48">
        <v>15135598</v>
      </c>
      <c r="E16" s="35">
        <v>14387881</v>
      </c>
      <c r="F16" s="35">
        <v>13521334</v>
      </c>
      <c r="G16" s="35">
        <v>13499230</v>
      </c>
      <c r="H16" s="35">
        <f t="shared" si="5"/>
        <v>95.05987804380112</v>
      </c>
      <c r="I16" s="36">
        <f t="shared" si="4"/>
        <v>89.33465331201317</v>
      </c>
      <c r="J16" s="36">
        <f t="shared" si="3"/>
        <v>93.97724376508258</v>
      </c>
      <c r="K16" s="36">
        <f t="shared" si="0"/>
        <v>106.58297547341589</v>
      </c>
    </row>
    <row r="17" spans="1:11" s="10" customFormat="1" ht="18" customHeight="1">
      <c r="A17" s="34">
        <v>13</v>
      </c>
      <c r="B17" s="34" t="s">
        <v>13</v>
      </c>
      <c r="C17" s="34">
        <v>613400</v>
      </c>
      <c r="D17" s="48">
        <v>22291676</v>
      </c>
      <c r="E17" s="35">
        <v>20120853</v>
      </c>
      <c r="F17" s="35">
        <v>16666814</v>
      </c>
      <c r="G17" s="35">
        <v>16266863</v>
      </c>
      <c r="H17" s="35">
        <f t="shared" si="5"/>
        <v>90.26173267546146</v>
      </c>
      <c r="I17" s="36">
        <f t="shared" si="4"/>
        <v>74.7669847704587</v>
      </c>
      <c r="J17" s="36">
        <f t="shared" si="3"/>
        <v>82.83353593408789</v>
      </c>
      <c r="K17" s="36">
        <f t="shared" si="0"/>
        <v>123.69227551741231</v>
      </c>
    </row>
    <row r="18" spans="1:11" s="10" customFormat="1" ht="18" customHeight="1">
      <c r="A18" s="34">
        <v>14</v>
      </c>
      <c r="B18" s="34" t="s">
        <v>14</v>
      </c>
      <c r="C18" s="34">
        <v>613500</v>
      </c>
      <c r="D18" s="48">
        <v>3370688</v>
      </c>
      <c r="E18" s="35">
        <v>2420553</v>
      </c>
      <c r="F18" s="35">
        <v>2021491</v>
      </c>
      <c r="G18" s="35">
        <v>3055052</v>
      </c>
      <c r="H18" s="35">
        <f t="shared" si="5"/>
        <v>71.8118378206467</v>
      </c>
      <c r="I18" s="36">
        <f t="shared" si="4"/>
        <v>59.972652467389445</v>
      </c>
      <c r="J18" s="36">
        <f t="shared" si="3"/>
        <v>83.51360205705059</v>
      </c>
      <c r="K18" s="36">
        <f t="shared" si="0"/>
        <v>79.23115547624067</v>
      </c>
    </row>
    <row r="19" spans="1:11" s="10" customFormat="1" ht="18" customHeight="1">
      <c r="A19" s="34">
        <v>15</v>
      </c>
      <c r="B19" s="34" t="s">
        <v>58</v>
      </c>
      <c r="C19" s="34">
        <v>613600</v>
      </c>
      <c r="D19" s="48">
        <v>6225167</v>
      </c>
      <c r="E19" s="35">
        <v>5996446</v>
      </c>
      <c r="F19" s="35">
        <v>5278141</v>
      </c>
      <c r="G19" s="35">
        <v>5542850</v>
      </c>
      <c r="H19" s="35">
        <f t="shared" si="5"/>
        <v>96.32586563541187</v>
      </c>
      <c r="I19" s="36">
        <f t="shared" si="4"/>
        <v>84.78713904382002</v>
      </c>
      <c r="J19" s="36">
        <f t="shared" si="3"/>
        <v>88.02115453053358</v>
      </c>
      <c r="K19" s="36">
        <f t="shared" si="0"/>
        <v>108.18344353536537</v>
      </c>
    </row>
    <row r="20" spans="1:11" s="10" customFormat="1" ht="18" customHeight="1">
      <c r="A20" s="34">
        <v>16</v>
      </c>
      <c r="B20" s="34" t="s">
        <v>32</v>
      </c>
      <c r="C20" s="34">
        <v>613700</v>
      </c>
      <c r="D20" s="48">
        <v>5648645</v>
      </c>
      <c r="E20" s="35">
        <v>6390470</v>
      </c>
      <c r="F20" s="35">
        <v>3851456</v>
      </c>
      <c r="G20" s="35">
        <v>4742226</v>
      </c>
      <c r="H20" s="35">
        <f t="shared" si="5"/>
        <v>113.13279556424594</v>
      </c>
      <c r="I20" s="36">
        <f t="shared" si="4"/>
        <v>68.18371485550959</v>
      </c>
      <c r="J20" s="36">
        <f t="shared" si="3"/>
        <v>60.268743926503056</v>
      </c>
      <c r="K20" s="36">
        <f t="shared" si="0"/>
        <v>134.75675769143015</v>
      </c>
    </row>
    <row r="21" spans="1:14" s="10" customFormat="1" ht="27.75" customHeight="1">
      <c r="A21" s="34">
        <v>17</v>
      </c>
      <c r="B21" s="39" t="s">
        <v>15</v>
      </c>
      <c r="C21" s="34">
        <v>613800</v>
      </c>
      <c r="D21" s="48">
        <v>3370850</v>
      </c>
      <c r="E21" s="35">
        <v>2285434</v>
      </c>
      <c r="F21" s="35">
        <v>1770204</v>
      </c>
      <c r="G21" s="35">
        <v>2157951</v>
      </c>
      <c r="H21" s="35">
        <f t="shared" si="5"/>
        <v>67.7999317679517</v>
      </c>
      <c r="I21" s="36">
        <f t="shared" si="4"/>
        <v>52.51506296631413</v>
      </c>
      <c r="J21" s="36">
        <f t="shared" si="3"/>
        <v>77.45592303256187</v>
      </c>
      <c r="K21" s="36">
        <f t="shared" si="0"/>
        <v>105.90759475076126</v>
      </c>
      <c r="N21" s="37"/>
    </row>
    <row r="22" spans="1:15" s="10" customFormat="1" ht="18" customHeight="1">
      <c r="A22" s="34">
        <v>18</v>
      </c>
      <c r="B22" s="34" t="s">
        <v>1</v>
      </c>
      <c r="C22" s="34">
        <v>613900</v>
      </c>
      <c r="D22" s="48">
        <v>34960413</v>
      </c>
      <c r="E22" s="35">
        <v>27130188</v>
      </c>
      <c r="F22" s="48">
        <v>23517621</v>
      </c>
      <c r="G22" s="35">
        <v>25230885</v>
      </c>
      <c r="H22" s="35">
        <f t="shared" si="5"/>
        <v>77.60259582745775</v>
      </c>
      <c r="I22" s="36">
        <f t="shared" si="4"/>
        <v>67.26928826613118</v>
      </c>
      <c r="J22" s="36">
        <f t="shared" si="3"/>
        <v>86.6843274362861</v>
      </c>
      <c r="K22" s="36">
        <f t="shared" si="0"/>
        <v>107.52769076471158</v>
      </c>
      <c r="N22" s="37"/>
      <c r="O22" s="37"/>
    </row>
    <row r="23" spans="1:15" s="10" customFormat="1" ht="33.75" customHeight="1">
      <c r="A23" s="34">
        <v>19</v>
      </c>
      <c r="B23" s="39" t="s">
        <v>73</v>
      </c>
      <c r="C23" s="34">
        <v>613960</v>
      </c>
      <c r="D23" s="48">
        <v>22658079</v>
      </c>
      <c r="E23" s="41">
        <v>8224687</v>
      </c>
      <c r="F23" s="41">
        <v>7090177</v>
      </c>
      <c r="G23" s="41">
        <v>17324067</v>
      </c>
      <c r="H23" s="35">
        <f t="shared" si="5"/>
        <v>36.299136391924485</v>
      </c>
      <c r="I23" s="36">
        <f t="shared" si="4"/>
        <v>31.292048191728878</v>
      </c>
      <c r="J23" s="36">
        <f t="shared" si="3"/>
        <v>86.20604042439548</v>
      </c>
      <c r="K23" s="36">
        <f t="shared" si="0"/>
        <v>47.47549752607168</v>
      </c>
      <c r="M23" s="42"/>
      <c r="N23" s="37"/>
      <c r="O23" s="37"/>
    </row>
    <row r="24" spans="1:14" s="10" customFormat="1" ht="29.25" customHeight="1">
      <c r="A24" s="32">
        <v>20</v>
      </c>
      <c r="B24" s="40" t="s">
        <v>57</v>
      </c>
      <c r="C24" s="32">
        <v>614000</v>
      </c>
      <c r="D24" s="30">
        <f>D25+D26+D27+D28+D29+D30+D31</f>
        <v>4769485453</v>
      </c>
      <c r="E24" s="30">
        <f>E25+E26+E27+E28+E29+E30+E31</f>
        <v>4730618251</v>
      </c>
      <c r="F24" s="30">
        <f>F25+F26+F27+F28+F29+F30+F31</f>
        <v>4496350448</v>
      </c>
      <c r="G24" s="30">
        <f>G25+G26+G27+G28+G29+G30+G31</f>
        <v>3729544396</v>
      </c>
      <c r="H24" s="30">
        <f>E24/D24*100</f>
        <v>99.18508605628406</v>
      </c>
      <c r="I24" s="29">
        <f>F24/D24*100</f>
        <v>94.27328151660052</v>
      </c>
      <c r="J24" s="29">
        <f aca="true" t="shared" si="6" ref="J24:J35">F24/E24*100</f>
        <v>95.04783961482246</v>
      </c>
      <c r="K24" s="29">
        <f t="shared" si="0"/>
        <v>126.8417197573427</v>
      </c>
      <c r="M24" s="42"/>
      <c r="N24" s="37"/>
    </row>
    <row r="25" spans="1:14" s="10" customFormat="1" ht="18.75" customHeight="1">
      <c r="A25" s="34">
        <v>21</v>
      </c>
      <c r="B25" s="34" t="s">
        <v>33</v>
      </c>
      <c r="C25" s="34">
        <v>614100</v>
      </c>
      <c r="D25" s="48">
        <v>539526100</v>
      </c>
      <c r="E25" s="43">
        <v>534994074</v>
      </c>
      <c r="F25" s="43">
        <v>469075982</v>
      </c>
      <c r="G25" s="43">
        <v>433737057</v>
      </c>
      <c r="H25" s="35">
        <f t="shared" si="5"/>
        <v>99.15999874704858</v>
      </c>
      <c r="I25" s="36">
        <f t="shared" si="4"/>
        <v>86.9422224429921</v>
      </c>
      <c r="J25" s="36">
        <f t="shared" si="6"/>
        <v>87.67872483013709</v>
      </c>
      <c r="K25" s="36">
        <f t="shared" si="0"/>
        <v>123.3452538504221</v>
      </c>
      <c r="N25" s="37"/>
    </row>
    <row r="26" spans="1:11" s="10" customFormat="1" ht="18.75" customHeight="1">
      <c r="A26" s="34">
        <v>22</v>
      </c>
      <c r="B26" s="34" t="s">
        <v>34</v>
      </c>
      <c r="C26" s="34">
        <v>614200</v>
      </c>
      <c r="D26" s="48">
        <v>3940349107</v>
      </c>
      <c r="E26" s="35">
        <v>3919725103</v>
      </c>
      <c r="F26" s="35">
        <v>3845476939</v>
      </c>
      <c r="G26" s="35">
        <v>3080776910</v>
      </c>
      <c r="H26" s="35">
        <f t="shared" si="5"/>
        <v>99.47659449861025</v>
      </c>
      <c r="I26" s="36">
        <f t="shared" si="4"/>
        <v>97.59229029145006</v>
      </c>
      <c r="J26" s="36">
        <f t="shared" si="6"/>
        <v>98.10578134820798</v>
      </c>
      <c r="K26" s="36">
        <f t="shared" si="0"/>
        <v>127.23170867312167</v>
      </c>
    </row>
    <row r="27" spans="1:11" s="10" customFormat="1" ht="18.75" customHeight="1">
      <c r="A27" s="34">
        <v>23</v>
      </c>
      <c r="B27" s="34" t="s">
        <v>35</v>
      </c>
      <c r="C27" s="34">
        <v>614300</v>
      </c>
      <c r="D27" s="48">
        <v>27654800</v>
      </c>
      <c r="E27" s="35">
        <v>28585010</v>
      </c>
      <c r="F27" s="35">
        <v>20956158</v>
      </c>
      <c r="G27" s="35">
        <v>22288150</v>
      </c>
      <c r="H27" s="35">
        <f t="shared" si="5"/>
        <v>103.36364754039083</v>
      </c>
      <c r="I27" s="36">
        <f t="shared" si="4"/>
        <v>75.77765161924874</v>
      </c>
      <c r="J27" s="36">
        <f t="shared" si="6"/>
        <v>73.31170428136986</v>
      </c>
      <c r="K27" s="36">
        <f t="shared" si="0"/>
        <v>128.25205322110628</v>
      </c>
    </row>
    <row r="28" spans="1:11" s="10" customFormat="1" ht="18.75" customHeight="1">
      <c r="A28" s="34">
        <v>24</v>
      </c>
      <c r="B28" s="34" t="s">
        <v>36</v>
      </c>
      <c r="C28" s="34">
        <v>614400</v>
      </c>
      <c r="D28" s="48">
        <v>58998054</v>
      </c>
      <c r="E28" s="35">
        <v>53165362</v>
      </c>
      <c r="F28" s="35">
        <v>35357784</v>
      </c>
      <c r="G28" s="35">
        <v>50865431</v>
      </c>
      <c r="H28" s="35">
        <f t="shared" si="5"/>
        <v>90.11375527741983</v>
      </c>
      <c r="I28" s="36">
        <f t="shared" si="4"/>
        <v>59.93042414585403</v>
      </c>
      <c r="J28" s="36">
        <f t="shared" si="6"/>
        <v>66.50530095139764</v>
      </c>
      <c r="K28" s="36">
        <f t="shared" si="0"/>
        <v>104.52159935497254</v>
      </c>
    </row>
    <row r="29" spans="1:11" s="10" customFormat="1" ht="18.75" customHeight="1">
      <c r="A29" s="38">
        <v>25</v>
      </c>
      <c r="B29" s="34" t="s">
        <v>62</v>
      </c>
      <c r="C29" s="34">
        <v>614500</v>
      </c>
      <c r="D29" s="48">
        <v>183721471</v>
      </c>
      <c r="E29" s="35">
        <v>180954300</v>
      </c>
      <c r="F29" s="35">
        <v>113084650</v>
      </c>
      <c r="G29" s="35">
        <v>121419448</v>
      </c>
      <c r="H29" s="35">
        <f t="shared" si="5"/>
        <v>98.4938227497645</v>
      </c>
      <c r="I29" s="36">
        <f t="shared" si="4"/>
        <v>61.55222325647502</v>
      </c>
      <c r="J29" s="36">
        <f t="shared" si="6"/>
        <v>62.49348592434665</v>
      </c>
      <c r="K29" s="36">
        <f t="shared" si="0"/>
        <v>149.0323856520909</v>
      </c>
    </row>
    <row r="30" spans="1:11" s="10" customFormat="1" ht="18.75" customHeight="1">
      <c r="A30" s="38" t="s">
        <v>55</v>
      </c>
      <c r="B30" s="34" t="s">
        <v>56</v>
      </c>
      <c r="C30" s="34">
        <v>614700</v>
      </c>
      <c r="D30" s="48"/>
      <c r="E30" s="35"/>
      <c r="F30" s="35"/>
      <c r="G30" s="35"/>
      <c r="H30" s="35"/>
      <c r="I30" s="36"/>
      <c r="J30" s="36"/>
      <c r="K30" s="36"/>
    </row>
    <row r="31" spans="1:11" s="10" customFormat="1" ht="18.75" customHeight="1">
      <c r="A31" s="34">
        <v>26</v>
      </c>
      <c r="B31" s="34" t="s">
        <v>37</v>
      </c>
      <c r="C31" s="34">
        <v>614800</v>
      </c>
      <c r="D31" s="48">
        <v>19235921</v>
      </c>
      <c r="E31" s="35">
        <v>13194402</v>
      </c>
      <c r="F31" s="35">
        <v>12398935</v>
      </c>
      <c r="G31" s="35">
        <v>20457400</v>
      </c>
      <c r="H31" s="35">
        <f t="shared" si="5"/>
        <v>68.59251501396788</v>
      </c>
      <c r="I31" s="36">
        <f t="shared" si="4"/>
        <v>64.45719443326888</v>
      </c>
      <c r="J31" s="36">
        <f t="shared" si="6"/>
        <v>93.97117807991602</v>
      </c>
      <c r="K31" s="36">
        <f t="shared" si="0"/>
        <v>64.49696442363154</v>
      </c>
    </row>
    <row r="32" spans="1:11" s="10" customFormat="1" ht="19.5" customHeight="1">
      <c r="A32" s="32">
        <v>27</v>
      </c>
      <c r="B32" s="32" t="s">
        <v>25</v>
      </c>
      <c r="C32" s="32">
        <v>616000</v>
      </c>
      <c r="D32" s="30">
        <f>D33+D34+D35+D36</f>
        <v>200854358</v>
      </c>
      <c r="E32" s="30">
        <f>E33+E34+E35+E36</f>
        <v>166770341</v>
      </c>
      <c r="F32" s="30">
        <f>F33+F34+F35+F36</f>
        <v>166770341</v>
      </c>
      <c r="G32" s="30">
        <f>G33+G34+G35+G36</f>
        <v>86153735</v>
      </c>
      <c r="H32" s="30">
        <f aca="true" t="shared" si="7" ref="H32:H40">E32/D32*100</f>
        <v>83.03048171849973</v>
      </c>
      <c r="I32" s="29">
        <f aca="true" t="shared" si="8" ref="I32:I40">F32/D32*100</f>
        <v>83.03048171849973</v>
      </c>
      <c r="J32" s="29">
        <f t="shared" si="6"/>
        <v>100</v>
      </c>
      <c r="K32" s="29">
        <f t="shared" si="0"/>
        <v>193.57296697583686</v>
      </c>
    </row>
    <row r="33" spans="1:11" s="10" customFormat="1" ht="18.75" customHeight="1">
      <c r="A33" s="34">
        <v>28</v>
      </c>
      <c r="B33" s="34" t="s">
        <v>38</v>
      </c>
      <c r="C33" s="34">
        <v>616100</v>
      </c>
      <c r="D33" s="48">
        <v>170672881</v>
      </c>
      <c r="E33" s="35">
        <v>155783836</v>
      </c>
      <c r="F33" s="35">
        <v>155783836</v>
      </c>
      <c r="G33" s="35">
        <v>74829169</v>
      </c>
      <c r="H33" s="35">
        <f t="shared" si="7"/>
        <v>91.2762678448019</v>
      </c>
      <c r="I33" s="36">
        <f t="shared" si="8"/>
        <v>91.2762678448019</v>
      </c>
      <c r="J33" s="36">
        <f t="shared" si="6"/>
        <v>100</v>
      </c>
      <c r="K33" s="36">
        <f t="shared" si="0"/>
        <v>208.1859762467762</v>
      </c>
    </row>
    <row r="34" spans="1:11" s="10" customFormat="1" ht="18.75" customHeight="1">
      <c r="A34" s="34">
        <v>29</v>
      </c>
      <c r="B34" s="34" t="s">
        <v>24</v>
      </c>
      <c r="C34" s="34">
        <v>616200</v>
      </c>
      <c r="D34" s="48">
        <v>1846651</v>
      </c>
      <c r="E34" s="35">
        <v>1746646</v>
      </c>
      <c r="F34" s="35">
        <v>1746646</v>
      </c>
      <c r="G34" s="35">
        <v>1968566</v>
      </c>
      <c r="H34" s="35">
        <f t="shared" si="7"/>
        <v>94.58452084340789</v>
      </c>
      <c r="I34" s="36">
        <f t="shared" si="8"/>
        <v>94.58452084340789</v>
      </c>
      <c r="J34" s="36">
        <f t="shared" si="6"/>
        <v>100</v>
      </c>
      <c r="K34" s="36">
        <f t="shared" si="0"/>
        <v>88.7268194208373</v>
      </c>
    </row>
    <row r="35" spans="1:11" s="10" customFormat="1" ht="27" customHeight="1">
      <c r="A35" s="34">
        <v>30</v>
      </c>
      <c r="B35" s="39" t="s">
        <v>39</v>
      </c>
      <c r="C35" s="34">
        <v>616300</v>
      </c>
      <c r="D35" s="48">
        <v>12300000</v>
      </c>
      <c r="E35" s="35">
        <v>9239859</v>
      </c>
      <c r="F35" s="35">
        <v>9239859</v>
      </c>
      <c r="G35" s="35">
        <v>9356000</v>
      </c>
      <c r="H35" s="35">
        <f t="shared" si="7"/>
        <v>75.12080487804879</v>
      </c>
      <c r="I35" s="36">
        <f t="shared" si="8"/>
        <v>75.12080487804879</v>
      </c>
      <c r="J35" s="36">
        <f t="shared" si="6"/>
        <v>100</v>
      </c>
      <c r="K35" s="36">
        <f t="shared" si="0"/>
        <v>98.75864685763148</v>
      </c>
    </row>
    <row r="36" spans="1:11" s="10" customFormat="1" ht="27" customHeight="1">
      <c r="A36" s="34">
        <v>31</v>
      </c>
      <c r="B36" s="39" t="s">
        <v>18</v>
      </c>
      <c r="C36" s="34">
        <v>616500</v>
      </c>
      <c r="D36" s="48">
        <v>16034826</v>
      </c>
      <c r="E36" s="35"/>
      <c r="F36" s="35"/>
      <c r="G36" s="35">
        <v>0</v>
      </c>
      <c r="H36" s="35">
        <f t="shared" si="7"/>
        <v>0</v>
      </c>
      <c r="I36" s="36">
        <f t="shared" si="8"/>
        <v>0</v>
      </c>
      <c r="J36" s="36"/>
      <c r="K36" s="36" t="e">
        <f t="shared" si="0"/>
        <v>#DIV/0!</v>
      </c>
    </row>
    <row r="37" spans="1:11" s="44" customFormat="1" ht="19.5" customHeight="1">
      <c r="A37" s="32">
        <v>32</v>
      </c>
      <c r="B37" s="40" t="s">
        <v>27</v>
      </c>
      <c r="C37" s="32"/>
      <c r="D37" s="33">
        <f>D38+D46</f>
        <v>342508916</v>
      </c>
      <c r="E37" s="30">
        <f>E38+E46</f>
        <v>194664565</v>
      </c>
      <c r="F37" s="30">
        <f>F38+F46</f>
        <v>119041762</v>
      </c>
      <c r="G37" s="30">
        <f>G38+G46</f>
        <v>151345078</v>
      </c>
      <c r="H37" s="30">
        <f t="shared" si="7"/>
        <v>56.83488981057649</v>
      </c>
      <c r="I37" s="29">
        <f t="shared" si="8"/>
        <v>34.75581406470598</v>
      </c>
      <c r="J37" s="29">
        <f>F37/E37*100</f>
        <v>61.152250282428135</v>
      </c>
      <c r="K37" s="29">
        <f t="shared" si="0"/>
        <v>128.62299030299488</v>
      </c>
    </row>
    <row r="38" spans="1:11" s="44" customFormat="1" ht="30" customHeight="1">
      <c r="A38" s="32">
        <v>33</v>
      </c>
      <c r="B38" s="40" t="s">
        <v>28</v>
      </c>
      <c r="C38" s="32">
        <v>821000</v>
      </c>
      <c r="D38" s="30">
        <f>D39+D40+D41+D42+D43+D44+D45</f>
        <v>35602916</v>
      </c>
      <c r="E38" s="30">
        <f>E39+E40+E41+E42+E43+E44+E45</f>
        <v>22715717</v>
      </c>
      <c r="F38" s="30">
        <f>F39+F40+F41+F42+F43+F44+F45</f>
        <v>6505092</v>
      </c>
      <c r="G38" s="30">
        <f>G39+G40+G41+G42+G43+G44+G45</f>
        <v>42226365</v>
      </c>
      <c r="H38" s="30">
        <f t="shared" si="7"/>
        <v>63.80296771197056</v>
      </c>
      <c r="I38" s="29">
        <f t="shared" si="8"/>
        <v>18.2712337382702</v>
      </c>
      <c r="J38" s="29">
        <f>F38/E38*100</f>
        <v>28.636965322292053</v>
      </c>
      <c r="K38" s="29">
        <f t="shared" si="0"/>
        <v>53.795104077748576</v>
      </c>
    </row>
    <row r="39" spans="1:11" s="44" customFormat="1" ht="18.75" customHeight="1">
      <c r="A39" s="34">
        <v>34</v>
      </c>
      <c r="B39" s="34" t="s">
        <v>40</v>
      </c>
      <c r="C39" s="34">
        <v>821100</v>
      </c>
      <c r="D39" s="48">
        <v>207100</v>
      </c>
      <c r="E39" s="35">
        <v>97900</v>
      </c>
      <c r="F39" s="35">
        <v>97900</v>
      </c>
      <c r="G39" s="35">
        <v>0</v>
      </c>
      <c r="H39" s="35"/>
      <c r="I39" s="36"/>
      <c r="J39" s="36"/>
      <c r="K39" s="36"/>
    </row>
    <row r="40" spans="1:11" s="44" customFormat="1" ht="16.5" customHeight="1">
      <c r="A40" s="34">
        <v>35</v>
      </c>
      <c r="B40" s="34" t="s">
        <v>11</v>
      </c>
      <c r="C40" s="34">
        <v>821200</v>
      </c>
      <c r="D40" s="48">
        <v>8801177</v>
      </c>
      <c r="E40" s="35">
        <v>8009621</v>
      </c>
      <c r="F40" s="35">
        <v>1820555</v>
      </c>
      <c r="G40" s="35">
        <v>6675714</v>
      </c>
      <c r="H40" s="35">
        <f t="shared" si="7"/>
        <v>91.00624836882612</v>
      </c>
      <c r="I40" s="36">
        <f t="shared" si="8"/>
        <v>20.685358333322917</v>
      </c>
      <c r="J40" s="36">
        <f>F40/E40*100</f>
        <v>22.729602312019505</v>
      </c>
      <c r="K40" s="36">
        <f t="shared" si="0"/>
        <v>119.981488122469</v>
      </c>
    </row>
    <row r="41" spans="1:11" s="44" customFormat="1" ht="30" customHeight="1">
      <c r="A41" s="34" t="s">
        <v>59</v>
      </c>
      <c r="B41" s="39" t="s">
        <v>82</v>
      </c>
      <c r="C41" s="34">
        <v>821200</v>
      </c>
      <c r="D41" s="48">
        <v>0</v>
      </c>
      <c r="E41" s="35"/>
      <c r="F41" s="35"/>
      <c r="G41" s="35">
        <v>0</v>
      </c>
      <c r="H41" s="35"/>
      <c r="I41" s="36"/>
      <c r="J41" s="36"/>
      <c r="K41" s="36"/>
    </row>
    <row r="42" spans="1:11" s="44" customFormat="1" ht="17.25" customHeight="1">
      <c r="A42" s="34">
        <v>36</v>
      </c>
      <c r="B42" s="34" t="s">
        <v>2</v>
      </c>
      <c r="C42" s="34">
        <v>821300</v>
      </c>
      <c r="D42" s="48">
        <v>14223006</v>
      </c>
      <c r="E42" s="35">
        <v>9882701</v>
      </c>
      <c r="F42" s="48">
        <v>3671884</v>
      </c>
      <c r="G42" s="35">
        <v>11672182</v>
      </c>
      <c r="H42" s="35">
        <f aca="true" t="shared" si="9" ref="H42:H50">E42/D42*100</f>
        <v>69.48391219127659</v>
      </c>
      <c r="I42" s="36">
        <f aca="true" t="shared" si="10" ref="I42:I48">F42/D42*100</f>
        <v>25.816511643178664</v>
      </c>
      <c r="J42" s="36">
        <f>F42/E42*100</f>
        <v>37.15466045163159</v>
      </c>
      <c r="K42" s="36">
        <f t="shared" si="0"/>
        <v>84.66883912536662</v>
      </c>
    </row>
    <row r="43" spans="1:11" s="44" customFormat="1" ht="17.25" customHeight="1">
      <c r="A43" s="34">
        <v>37</v>
      </c>
      <c r="B43" s="34" t="s">
        <v>12</v>
      </c>
      <c r="C43" s="34">
        <v>821400</v>
      </c>
      <c r="D43" s="48">
        <v>2022500</v>
      </c>
      <c r="E43" s="35">
        <v>585289</v>
      </c>
      <c r="F43" s="35">
        <v>2486</v>
      </c>
      <c r="G43" s="35">
        <v>19517024</v>
      </c>
      <c r="H43" s="35">
        <f t="shared" si="9"/>
        <v>28.93888751545117</v>
      </c>
      <c r="I43" s="36">
        <f t="shared" si="10"/>
        <v>0.12291718170580963</v>
      </c>
      <c r="J43" s="36"/>
      <c r="K43" s="36"/>
    </row>
    <row r="44" spans="1:11" s="44" customFormat="1" ht="16.5" customHeight="1">
      <c r="A44" s="34">
        <v>38</v>
      </c>
      <c r="B44" s="34" t="s">
        <v>3</v>
      </c>
      <c r="C44" s="34">
        <v>821500</v>
      </c>
      <c r="D44" s="48">
        <v>8571613</v>
      </c>
      <c r="E44" s="35">
        <v>3680057</v>
      </c>
      <c r="F44" s="35">
        <v>843573</v>
      </c>
      <c r="G44" s="35">
        <v>3562881</v>
      </c>
      <c r="H44" s="35">
        <f>E44/D44*100</f>
        <v>42.933074556679124</v>
      </c>
      <c r="I44" s="36">
        <f t="shared" si="10"/>
        <v>9.841473244300694</v>
      </c>
      <c r="J44" s="36">
        <f aca="true" t="shared" si="11" ref="J44:J50">F44/E44*100</f>
        <v>22.922824293210674</v>
      </c>
      <c r="K44" s="36">
        <f t="shared" si="0"/>
        <v>103.28879914877875</v>
      </c>
    </row>
    <row r="45" spans="1:11" s="44" customFormat="1" ht="15.75" customHeight="1">
      <c r="A45" s="38">
        <v>39</v>
      </c>
      <c r="B45" s="34" t="s">
        <v>41</v>
      </c>
      <c r="C45" s="34">
        <v>821600</v>
      </c>
      <c r="D45" s="48">
        <v>1777520</v>
      </c>
      <c r="E45" s="35">
        <v>460149</v>
      </c>
      <c r="F45" s="35">
        <v>68694</v>
      </c>
      <c r="G45" s="35">
        <v>798564</v>
      </c>
      <c r="H45" s="35">
        <f>E45/D45*100</f>
        <v>25.88713488455826</v>
      </c>
      <c r="I45" s="36">
        <f t="shared" si="10"/>
        <v>3.86459786669067</v>
      </c>
      <c r="J45" s="36">
        <f t="shared" si="11"/>
        <v>14.928642678784481</v>
      </c>
      <c r="K45" s="36">
        <f t="shared" si="0"/>
        <v>57.622056591581895</v>
      </c>
    </row>
    <row r="46" spans="1:11" s="44" customFormat="1" ht="19.5" customHeight="1">
      <c r="A46" s="45">
        <v>40</v>
      </c>
      <c r="B46" s="32" t="s">
        <v>72</v>
      </c>
      <c r="C46" s="32">
        <v>615000</v>
      </c>
      <c r="D46" s="30">
        <f>D47+D48+D49+D50+D51+D52</f>
        <v>306906000</v>
      </c>
      <c r="E46" s="30">
        <f>E47+E48+E49+E50+E51+E52</f>
        <v>171948848</v>
      </c>
      <c r="F46" s="30">
        <f>F47+F48+F49+F50+F51+F52</f>
        <v>112536670</v>
      </c>
      <c r="G46" s="30">
        <f>G47+G48+G49+G50+G51+G52</f>
        <v>109118713</v>
      </c>
      <c r="H46" s="30">
        <f t="shared" si="9"/>
        <v>56.026551452236184</v>
      </c>
      <c r="I46" s="29">
        <f t="shared" si="10"/>
        <v>36.6681231386809</v>
      </c>
      <c r="J46" s="29">
        <f t="shared" si="11"/>
        <v>65.44776037115409</v>
      </c>
      <c r="K46" s="29">
        <f t="shared" si="0"/>
        <v>157.57961514813687</v>
      </c>
    </row>
    <row r="47" spans="1:11" s="44" customFormat="1" ht="18.75" customHeight="1">
      <c r="A47" s="38">
        <v>41</v>
      </c>
      <c r="B47" s="34" t="s">
        <v>16</v>
      </c>
      <c r="C47" s="34">
        <v>615100</v>
      </c>
      <c r="D47" s="48">
        <v>101800000</v>
      </c>
      <c r="E47" s="35">
        <v>75520345</v>
      </c>
      <c r="F47" s="35">
        <v>49047575</v>
      </c>
      <c r="G47" s="35">
        <v>42238661</v>
      </c>
      <c r="H47" s="35">
        <f t="shared" si="9"/>
        <v>74.18501473477407</v>
      </c>
      <c r="I47" s="36">
        <f t="shared" si="10"/>
        <v>48.18032907662083</v>
      </c>
      <c r="J47" s="36">
        <f t="shared" si="11"/>
        <v>64.94617443815967</v>
      </c>
      <c r="K47" s="36">
        <f t="shared" si="0"/>
        <v>178.79436329669636</v>
      </c>
    </row>
    <row r="48" spans="1:11" s="44" customFormat="1" ht="27.75" customHeight="1">
      <c r="A48" s="38">
        <v>42</v>
      </c>
      <c r="B48" s="39" t="s">
        <v>74</v>
      </c>
      <c r="C48" s="34">
        <v>615200</v>
      </c>
      <c r="D48" s="48">
        <v>1500000</v>
      </c>
      <c r="E48" s="35">
        <v>1491651</v>
      </c>
      <c r="F48" s="35">
        <v>1376606</v>
      </c>
      <c r="G48" s="35">
        <v>1490961</v>
      </c>
      <c r="H48" s="35">
        <f t="shared" si="9"/>
        <v>99.4434</v>
      </c>
      <c r="I48" s="36">
        <f t="shared" si="10"/>
        <v>91.77373333333333</v>
      </c>
      <c r="J48" s="36">
        <f t="shared" si="11"/>
        <v>92.2874050297288</v>
      </c>
      <c r="K48" s="36"/>
    </row>
    <row r="49" spans="1:11" s="44" customFormat="1" ht="18.75" customHeight="1">
      <c r="A49" s="38">
        <v>43</v>
      </c>
      <c r="B49" s="34" t="s">
        <v>17</v>
      </c>
      <c r="C49" s="34">
        <v>615300</v>
      </c>
      <c r="D49" s="48">
        <v>2300000</v>
      </c>
      <c r="E49" s="35">
        <v>2600000</v>
      </c>
      <c r="F49" s="35">
        <v>300000</v>
      </c>
      <c r="G49" s="35">
        <v>2693993</v>
      </c>
      <c r="H49" s="35">
        <f t="shared" si="9"/>
        <v>113.04347826086956</v>
      </c>
      <c r="I49" s="36">
        <f>F49/D49*100</f>
        <v>13.043478260869565</v>
      </c>
      <c r="J49" s="36">
        <f t="shared" si="11"/>
        <v>11.538461538461538</v>
      </c>
      <c r="K49" s="36"/>
    </row>
    <row r="50" spans="1:11" s="44" customFormat="1" ht="18.75" customHeight="1">
      <c r="A50" s="38">
        <v>44</v>
      </c>
      <c r="B50" s="39" t="s">
        <v>63</v>
      </c>
      <c r="C50" s="34">
        <v>615400</v>
      </c>
      <c r="D50" s="48">
        <v>200306000</v>
      </c>
      <c r="E50" s="35">
        <v>92336852</v>
      </c>
      <c r="F50" s="35">
        <v>61812489</v>
      </c>
      <c r="G50" s="35">
        <v>62695098</v>
      </c>
      <c r="H50" s="35">
        <f t="shared" si="9"/>
        <v>46.09789621878526</v>
      </c>
      <c r="I50" s="36">
        <f>F50/D50*100</f>
        <v>30.85903018381876</v>
      </c>
      <c r="J50" s="36">
        <f t="shared" si="11"/>
        <v>66.94238287439126</v>
      </c>
      <c r="K50" s="36">
        <f t="shared" si="0"/>
        <v>147.27922109636066</v>
      </c>
    </row>
    <row r="51" spans="1:11" s="44" customFormat="1" ht="18.75" customHeight="1">
      <c r="A51" s="38">
        <v>45</v>
      </c>
      <c r="B51" s="34" t="s">
        <v>42</v>
      </c>
      <c r="C51" s="34">
        <v>615500</v>
      </c>
      <c r="D51" s="48">
        <v>0</v>
      </c>
      <c r="E51" s="35"/>
      <c r="F51" s="35"/>
      <c r="G51" s="35">
        <v>0</v>
      </c>
      <c r="H51" s="35"/>
      <c r="I51" s="36"/>
      <c r="J51" s="36"/>
      <c r="K51" s="36"/>
    </row>
    <row r="52" spans="1:11" s="44" customFormat="1" ht="30.75" customHeight="1">
      <c r="A52" s="38" t="s">
        <v>71</v>
      </c>
      <c r="B52" s="39" t="s">
        <v>75</v>
      </c>
      <c r="C52" s="34">
        <v>615600</v>
      </c>
      <c r="D52" s="48">
        <v>1000000</v>
      </c>
      <c r="E52" s="35"/>
      <c r="F52" s="35"/>
      <c r="G52" s="35">
        <v>0</v>
      </c>
      <c r="H52" s="35"/>
      <c r="I52" s="36"/>
      <c r="J52" s="36"/>
      <c r="K52" s="36"/>
    </row>
    <row r="53" spans="1:11" s="10" customFormat="1" ht="19.5" customHeight="1">
      <c r="A53" s="32">
        <v>46</v>
      </c>
      <c r="B53" s="32" t="s">
        <v>60</v>
      </c>
      <c r="C53" s="32">
        <v>822000</v>
      </c>
      <c r="D53" s="30">
        <f>D54+D55+D56+D57</f>
        <v>23000000</v>
      </c>
      <c r="E53" s="30">
        <f>E54+E55+E56+E57</f>
        <v>23000000</v>
      </c>
      <c r="F53" s="30">
        <f>F54+F55+F56+F57</f>
        <v>18000000</v>
      </c>
      <c r="G53" s="30">
        <f>G54+G55+G56+G57</f>
        <v>18500000</v>
      </c>
      <c r="H53" s="30">
        <f>E53/D53*100</f>
        <v>100</v>
      </c>
      <c r="I53" s="29">
        <f>F53/D53*100</f>
        <v>78.26086956521739</v>
      </c>
      <c r="J53" s="29">
        <f>F53/E53*100</f>
        <v>78.26086956521739</v>
      </c>
      <c r="K53" s="29">
        <f t="shared" si="0"/>
        <v>124.32432432432432</v>
      </c>
    </row>
    <row r="54" spans="1:11" s="10" customFormat="1" ht="18.75" customHeight="1">
      <c r="A54" s="34">
        <v>47</v>
      </c>
      <c r="B54" s="34" t="s">
        <v>54</v>
      </c>
      <c r="C54" s="34">
        <v>822100</v>
      </c>
      <c r="D54" s="48">
        <v>0</v>
      </c>
      <c r="E54" s="35">
        <v>0</v>
      </c>
      <c r="F54" s="35">
        <v>0</v>
      </c>
      <c r="G54" s="35">
        <v>0</v>
      </c>
      <c r="H54" s="35"/>
      <c r="I54" s="36"/>
      <c r="J54" s="36"/>
      <c r="K54" s="36"/>
    </row>
    <row r="55" spans="1:11" s="10" customFormat="1" ht="18.75" customHeight="1">
      <c r="A55" s="34" t="s">
        <v>52</v>
      </c>
      <c r="B55" s="39" t="s">
        <v>53</v>
      </c>
      <c r="C55" s="34">
        <v>822400</v>
      </c>
      <c r="D55" s="48">
        <v>0</v>
      </c>
      <c r="E55" s="35">
        <v>0</v>
      </c>
      <c r="F55" s="35">
        <v>0</v>
      </c>
      <c r="G55" s="35">
        <v>0</v>
      </c>
      <c r="H55" s="35"/>
      <c r="I55" s="36"/>
      <c r="J55" s="36"/>
      <c r="K55" s="36"/>
    </row>
    <row r="56" spans="1:11" s="10" customFormat="1" ht="28.5">
      <c r="A56" s="34">
        <v>48</v>
      </c>
      <c r="B56" s="39" t="s">
        <v>43</v>
      </c>
      <c r="C56" s="34">
        <v>822500</v>
      </c>
      <c r="D56" s="48">
        <v>0</v>
      </c>
      <c r="E56" s="35"/>
      <c r="F56" s="35"/>
      <c r="G56" s="35">
        <v>0</v>
      </c>
      <c r="H56" s="35"/>
      <c r="I56" s="36"/>
      <c r="J56" s="36"/>
      <c r="K56" s="36"/>
    </row>
    <row r="57" spans="1:11" s="10" customFormat="1" ht="18.75" customHeight="1">
      <c r="A57" s="34">
        <v>49</v>
      </c>
      <c r="B57" s="34" t="s">
        <v>44</v>
      </c>
      <c r="C57" s="34">
        <v>822600</v>
      </c>
      <c r="D57" s="48">
        <v>23000000</v>
      </c>
      <c r="E57" s="35">
        <v>23000000</v>
      </c>
      <c r="F57" s="35">
        <v>18000000</v>
      </c>
      <c r="G57" s="35">
        <v>18500000</v>
      </c>
      <c r="H57" s="35">
        <f>E57/D57*100</f>
        <v>100</v>
      </c>
      <c r="I57" s="36">
        <f>F57/D57*100</f>
        <v>78.26086956521739</v>
      </c>
      <c r="J57" s="36">
        <f aca="true" t="shared" si="12" ref="J57:J63">F57/E57*100</f>
        <v>78.26086956521739</v>
      </c>
      <c r="K57" s="36">
        <f t="shared" si="0"/>
        <v>124.32432432432432</v>
      </c>
    </row>
    <row r="58" spans="1:11" s="44" customFormat="1" ht="21.75" customHeight="1">
      <c r="A58" s="32">
        <v>50</v>
      </c>
      <c r="B58" s="32" t="s">
        <v>64</v>
      </c>
      <c r="C58" s="32">
        <v>823000</v>
      </c>
      <c r="D58" s="30">
        <f>D59+D60+D61+D64+D71</f>
        <v>1122479815</v>
      </c>
      <c r="E58" s="30">
        <f>E59+E60+E61+E64+E71</f>
        <v>830137601</v>
      </c>
      <c r="F58" s="30">
        <f>F59+F60+F61+F64+F71</f>
        <v>830052852</v>
      </c>
      <c r="G58" s="30">
        <f>G59+G60+G61+G64+G71</f>
        <v>730517057</v>
      </c>
      <c r="H58" s="30">
        <f aca="true" t="shared" si="13" ref="H58:H63">E58/D58*100</f>
        <v>73.95568186676033</v>
      </c>
      <c r="I58" s="29">
        <f aca="true" t="shared" si="14" ref="I58:I63">F58/D58*100</f>
        <v>73.9481317087203</v>
      </c>
      <c r="J58" s="29">
        <f t="shared" si="12"/>
        <v>99.98979096960578</v>
      </c>
      <c r="K58" s="29">
        <f t="shared" si="0"/>
        <v>113.63699081977768</v>
      </c>
    </row>
    <row r="59" spans="1:11" s="49" customFormat="1" ht="18.75" customHeight="1">
      <c r="A59" s="46">
        <v>51</v>
      </c>
      <c r="B59" s="47" t="s">
        <v>45</v>
      </c>
      <c r="C59" s="47">
        <v>823100</v>
      </c>
      <c r="D59" s="53">
        <v>729595263</v>
      </c>
      <c r="E59" s="48">
        <v>670214524</v>
      </c>
      <c r="F59" s="48">
        <v>670214524</v>
      </c>
      <c r="G59" s="48">
        <v>456021806</v>
      </c>
      <c r="H59" s="35">
        <f t="shared" si="13"/>
        <v>91.86113972891845</v>
      </c>
      <c r="I59" s="36">
        <f t="shared" si="14"/>
        <v>91.86113972891845</v>
      </c>
      <c r="J59" s="36">
        <f t="shared" si="12"/>
        <v>100</v>
      </c>
      <c r="K59" s="36">
        <f t="shared" si="0"/>
        <v>146.96984117465647</v>
      </c>
    </row>
    <row r="60" spans="1:11" s="10" customFormat="1" ht="18.75" customHeight="1">
      <c r="A60" s="38">
        <v>52</v>
      </c>
      <c r="B60" s="34" t="s">
        <v>9</v>
      </c>
      <c r="C60" s="34">
        <v>823200</v>
      </c>
      <c r="D60" s="53">
        <v>9794107</v>
      </c>
      <c r="E60" s="35">
        <v>8030417</v>
      </c>
      <c r="F60" s="35">
        <v>8030417</v>
      </c>
      <c r="G60" s="35">
        <v>8154799</v>
      </c>
      <c r="H60" s="35">
        <f t="shared" si="13"/>
        <v>81.99233477845402</v>
      </c>
      <c r="I60" s="36">
        <f t="shared" si="14"/>
        <v>81.99233477845402</v>
      </c>
      <c r="J60" s="36">
        <f t="shared" si="12"/>
        <v>100</v>
      </c>
      <c r="K60" s="36">
        <f t="shared" si="0"/>
        <v>98.47473861710141</v>
      </c>
    </row>
    <row r="61" spans="1:11" s="10" customFormat="1" ht="18.75" customHeight="1">
      <c r="A61" s="38">
        <v>53</v>
      </c>
      <c r="B61" s="39" t="s">
        <v>65</v>
      </c>
      <c r="C61" s="34">
        <v>823300</v>
      </c>
      <c r="D61" s="48">
        <f>D62+D63</f>
        <v>330000000</v>
      </c>
      <c r="E61" s="35">
        <f>E62+E63</f>
        <v>109796641</v>
      </c>
      <c r="F61" s="35">
        <f>F62+F63</f>
        <v>109796641</v>
      </c>
      <c r="G61" s="35">
        <f>G62+G63</f>
        <v>220000000</v>
      </c>
      <c r="H61" s="35">
        <f t="shared" si="13"/>
        <v>33.27170939393939</v>
      </c>
      <c r="I61" s="36">
        <f t="shared" si="14"/>
        <v>33.27170939393939</v>
      </c>
      <c r="J61" s="36">
        <f t="shared" si="12"/>
        <v>100</v>
      </c>
      <c r="K61" s="36">
        <f t="shared" si="0"/>
        <v>49.90756409090909</v>
      </c>
    </row>
    <row r="62" spans="1:11" s="10" customFormat="1" ht="21.75" customHeight="1">
      <c r="A62" s="38">
        <v>54</v>
      </c>
      <c r="B62" s="39" t="s">
        <v>76</v>
      </c>
      <c r="C62" s="34">
        <v>823311</v>
      </c>
      <c r="D62" s="48">
        <v>310000000</v>
      </c>
      <c r="E62" s="35">
        <v>89796641</v>
      </c>
      <c r="F62" s="35">
        <v>89796641</v>
      </c>
      <c r="G62" s="35">
        <v>50000000</v>
      </c>
      <c r="H62" s="35">
        <f t="shared" si="13"/>
        <v>28.96665838709677</v>
      </c>
      <c r="I62" s="36">
        <f t="shared" si="14"/>
        <v>28.96665838709677</v>
      </c>
      <c r="J62" s="36">
        <f t="shared" si="12"/>
        <v>100</v>
      </c>
      <c r="K62" s="36">
        <f t="shared" si="0"/>
        <v>179.593282</v>
      </c>
    </row>
    <row r="63" spans="1:11" s="10" customFormat="1" ht="30.75" customHeight="1">
      <c r="A63" s="38">
        <v>55</v>
      </c>
      <c r="B63" s="39" t="s">
        <v>77</v>
      </c>
      <c r="C63" s="34">
        <v>823312</v>
      </c>
      <c r="D63" s="48">
        <v>20000000</v>
      </c>
      <c r="E63" s="35">
        <v>20000000</v>
      </c>
      <c r="F63" s="35">
        <v>20000000</v>
      </c>
      <c r="G63" s="35">
        <v>170000000</v>
      </c>
      <c r="H63" s="35">
        <f t="shared" si="13"/>
        <v>100</v>
      </c>
      <c r="I63" s="36">
        <f t="shared" si="14"/>
        <v>100</v>
      </c>
      <c r="J63" s="36">
        <f t="shared" si="12"/>
        <v>100</v>
      </c>
      <c r="K63" s="36">
        <f t="shared" si="0"/>
        <v>11.76470588235294</v>
      </c>
    </row>
    <row r="64" spans="1:14" s="10" customFormat="1" ht="21" customHeight="1">
      <c r="A64" s="38">
        <v>56</v>
      </c>
      <c r="B64" s="39" t="s">
        <v>61</v>
      </c>
      <c r="C64" s="34">
        <v>823400</v>
      </c>
      <c r="D64" s="48">
        <f>D65+D66+D67+D68+D69+D70</f>
        <v>51590445</v>
      </c>
      <c r="E64" s="48">
        <f>E65+E66+E67+E68+E69+E70</f>
        <v>42096019</v>
      </c>
      <c r="F64" s="48">
        <f>F65+F66+F67+F68+F69+F70</f>
        <v>42011270</v>
      </c>
      <c r="G64" s="35">
        <f>G65+G66+G67+G68+G69+G70</f>
        <v>46340452</v>
      </c>
      <c r="H64" s="35">
        <f aca="true" t="shared" si="15" ref="H64:H70">E64/D64*100</f>
        <v>81.59654176272369</v>
      </c>
      <c r="I64" s="36">
        <f aca="true" t="shared" si="16" ref="I64:I70">F64/D64*100</f>
        <v>81.43226909556604</v>
      </c>
      <c r="J64" s="36">
        <f>F64/E64*100</f>
        <v>99.79867692477049</v>
      </c>
      <c r="K64" s="36">
        <f t="shared" si="0"/>
        <v>90.84076046560789</v>
      </c>
      <c r="N64" s="37"/>
    </row>
    <row r="65" spans="1:14" s="10" customFormat="1" ht="18.75" customHeight="1">
      <c r="A65" s="38">
        <v>57</v>
      </c>
      <c r="B65" s="39" t="s">
        <v>46</v>
      </c>
      <c r="C65" s="34">
        <v>823411</v>
      </c>
      <c r="D65" s="48">
        <v>200000</v>
      </c>
      <c r="E65" s="35">
        <v>0</v>
      </c>
      <c r="F65" s="48">
        <v>0</v>
      </c>
      <c r="G65" s="35">
        <v>2532</v>
      </c>
      <c r="H65" s="35">
        <f t="shared" si="15"/>
        <v>0</v>
      </c>
      <c r="I65" s="36">
        <f t="shared" si="16"/>
        <v>0</v>
      </c>
      <c r="J65" s="36"/>
      <c r="K65" s="36"/>
      <c r="N65" s="50"/>
    </row>
    <row r="66" spans="1:11" s="10" customFormat="1" ht="18.75" customHeight="1">
      <c r="A66" s="38">
        <v>58</v>
      </c>
      <c r="B66" s="39" t="s">
        <v>47</v>
      </c>
      <c r="C66" s="34">
        <v>823412</v>
      </c>
      <c r="D66" s="48">
        <v>1000000</v>
      </c>
      <c r="E66" s="35">
        <v>0</v>
      </c>
      <c r="F66" s="48">
        <v>0</v>
      </c>
      <c r="G66" s="35">
        <v>0</v>
      </c>
      <c r="H66" s="35">
        <f t="shared" si="15"/>
        <v>0</v>
      </c>
      <c r="I66" s="36">
        <f t="shared" si="16"/>
        <v>0</v>
      </c>
      <c r="J66" s="36"/>
      <c r="K66" s="36">
        <v>0</v>
      </c>
    </row>
    <row r="67" spans="1:13" s="10" customFormat="1" ht="27" customHeight="1">
      <c r="A67" s="38">
        <v>59</v>
      </c>
      <c r="B67" s="39" t="s">
        <v>78</v>
      </c>
      <c r="C67" s="34">
        <v>823413</v>
      </c>
      <c r="D67" s="48">
        <v>1000000</v>
      </c>
      <c r="E67" s="35">
        <v>166052</v>
      </c>
      <c r="F67" s="48">
        <v>81303</v>
      </c>
      <c r="G67" s="35">
        <v>228556</v>
      </c>
      <c r="H67" s="35">
        <f t="shared" si="15"/>
        <v>16.6052</v>
      </c>
      <c r="I67" s="36">
        <f t="shared" si="16"/>
        <v>8.1303</v>
      </c>
      <c r="J67" s="36">
        <f>F67/E67*100</f>
        <v>48.96237323248139</v>
      </c>
      <c r="K67" s="36">
        <f>E67/G67*100</f>
        <v>72.65265405414866</v>
      </c>
      <c r="M67" s="42"/>
    </row>
    <row r="68" spans="1:13" s="10" customFormat="1" ht="27.75" customHeight="1">
      <c r="A68" s="38">
        <v>60</v>
      </c>
      <c r="B68" s="39" t="s">
        <v>79</v>
      </c>
      <c r="C68" s="34">
        <v>823414</v>
      </c>
      <c r="D68" s="48">
        <v>125000</v>
      </c>
      <c r="E68" s="35">
        <v>63760</v>
      </c>
      <c r="F68" s="48">
        <v>63760</v>
      </c>
      <c r="G68" s="35">
        <v>103722</v>
      </c>
      <c r="H68" s="35">
        <f t="shared" si="15"/>
        <v>51.007999999999996</v>
      </c>
      <c r="I68" s="36">
        <f t="shared" si="16"/>
        <v>51.007999999999996</v>
      </c>
      <c r="J68" s="36"/>
      <c r="K68" s="36"/>
      <c r="M68" s="42"/>
    </row>
    <row r="69" spans="1:14" s="10" customFormat="1" ht="26.25" customHeight="1">
      <c r="A69" s="38">
        <v>61</v>
      </c>
      <c r="B69" s="39" t="s">
        <v>80</v>
      </c>
      <c r="C69" s="39" t="s">
        <v>83</v>
      </c>
      <c r="D69" s="48">
        <v>38765445</v>
      </c>
      <c r="E69" s="35">
        <v>36765444</v>
      </c>
      <c r="F69" s="48">
        <v>36765444</v>
      </c>
      <c r="G69" s="35">
        <v>37707910</v>
      </c>
      <c r="H69" s="35">
        <f t="shared" si="15"/>
        <v>94.84076346859942</v>
      </c>
      <c r="I69" s="36">
        <f t="shared" si="16"/>
        <v>94.84076346859942</v>
      </c>
      <c r="J69" s="36">
        <f>F69/E69*100</f>
        <v>100</v>
      </c>
      <c r="K69" s="36">
        <f>E69/G69*100</f>
        <v>97.5006145925351</v>
      </c>
      <c r="M69" s="42"/>
      <c r="N69" s="37"/>
    </row>
    <row r="70" spans="1:14" s="10" customFormat="1" ht="28.5" customHeight="1">
      <c r="A70" s="38">
        <v>62</v>
      </c>
      <c r="B70" s="39" t="s">
        <v>81</v>
      </c>
      <c r="C70" s="34">
        <v>823418</v>
      </c>
      <c r="D70" s="48">
        <v>10500000</v>
      </c>
      <c r="E70" s="35">
        <v>5100763</v>
      </c>
      <c r="F70" s="48">
        <v>5100763</v>
      </c>
      <c r="G70" s="35">
        <v>8297732</v>
      </c>
      <c r="H70" s="35">
        <f t="shared" si="15"/>
        <v>48.578695238095236</v>
      </c>
      <c r="I70" s="36">
        <f t="shared" si="16"/>
        <v>48.578695238095236</v>
      </c>
      <c r="J70" s="36"/>
      <c r="K70" s="36"/>
      <c r="M70" s="42"/>
      <c r="N70" s="37"/>
    </row>
    <row r="71" spans="1:13" s="10" customFormat="1" ht="18.75" customHeight="1">
      <c r="A71" s="38">
        <v>63</v>
      </c>
      <c r="B71" s="34" t="s">
        <v>19</v>
      </c>
      <c r="C71" s="34">
        <v>823500</v>
      </c>
      <c r="D71" s="48">
        <v>1500000</v>
      </c>
      <c r="E71" s="35">
        <v>0</v>
      </c>
      <c r="F71" s="35">
        <v>0</v>
      </c>
      <c r="G71" s="35">
        <v>0</v>
      </c>
      <c r="H71" s="35"/>
      <c r="I71" s="36"/>
      <c r="J71" s="36"/>
      <c r="K71" s="36"/>
      <c r="M71" s="42"/>
    </row>
    <row r="72" spans="1:14" s="10" customFormat="1" ht="18.75" customHeight="1">
      <c r="A72" s="32">
        <v>64</v>
      </c>
      <c r="B72" s="51" t="s">
        <v>48</v>
      </c>
      <c r="C72" s="32">
        <v>600000</v>
      </c>
      <c r="D72" s="33">
        <v>10155000</v>
      </c>
      <c r="E72" s="30"/>
      <c r="F72" s="30"/>
      <c r="G72" s="30"/>
      <c r="H72" s="35"/>
      <c r="I72" s="36"/>
      <c r="J72" s="29"/>
      <c r="K72" s="36"/>
      <c r="M72" s="42"/>
      <c r="N72" s="37"/>
    </row>
    <row r="73" spans="1:13" s="10" customFormat="1" ht="21" customHeight="1">
      <c r="A73" s="52" t="s">
        <v>49</v>
      </c>
      <c r="C73" s="52"/>
      <c r="D73" s="37"/>
      <c r="E73" s="37"/>
      <c r="F73" s="37"/>
      <c r="G73" s="37"/>
      <c r="H73" s="37"/>
      <c r="I73" s="37"/>
      <c r="J73" s="37"/>
      <c r="K73" s="37"/>
      <c r="M73" s="42"/>
    </row>
    <row r="74" spans="1:11" s="15" customFormat="1" ht="15">
      <c r="A74" s="23"/>
      <c r="B74" s="24"/>
      <c r="C74" s="23"/>
      <c r="D74" s="22"/>
      <c r="E74" s="22"/>
      <c r="F74" s="22"/>
      <c r="G74" s="22"/>
      <c r="H74" s="22"/>
      <c r="I74" s="22"/>
      <c r="J74" s="22"/>
      <c r="K74" s="22"/>
    </row>
    <row r="75" spans="1:11" s="15" customFormat="1" ht="15">
      <c r="A75" s="21"/>
      <c r="B75" s="21"/>
      <c r="C75" s="21"/>
      <c r="D75" s="22"/>
      <c r="E75" s="22"/>
      <c r="F75" s="22"/>
      <c r="G75" s="22"/>
      <c r="H75" s="22"/>
      <c r="I75" s="22"/>
      <c r="J75" s="22"/>
      <c r="K75" s="22"/>
    </row>
    <row r="76" spans="1:11" s="15" customFormat="1" ht="15">
      <c r="A76" s="21"/>
      <c r="B76" s="21"/>
      <c r="C76" s="21"/>
      <c r="D76" s="22"/>
      <c r="E76" s="22"/>
      <c r="F76" s="22"/>
      <c r="G76" s="22"/>
      <c r="H76" s="22"/>
      <c r="I76" s="22"/>
      <c r="J76" s="22"/>
      <c r="K76" s="22"/>
    </row>
    <row r="77" spans="1:11" s="15" customFormat="1" ht="15">
      <c r="A77" s="21"/>
      <c r="B77" s="21"/>
      <c r="C77" s="21"/>
      <c r="D77" s="22"/>
      <c r="E77" s="22"/>
      <c r="F77" s="22"/>
      <c r="G77" s="22"/>
      <c r="H77" s="22"/>
      <c r="I77" s="22"/>
      <c r="J77" s="22"/>
      <c r="K77" s="22"/>
    </row>
    <row r="78" spans="1:11" s="15" customFormat="1" ht="15">
      <c r="A78" s="21"/>
      <c r="B78" s="21"/>
      <c r="C78" s="21"/>
      <c r="D78" s="22"/>
      <c r="E78" s="22"/>
      <c r="F78" s="22"/>
      <c r="G78" s="22"/>
      <c r="H78" s="22"/>
      <c r="I78" s="22"/>
      <c r="J78" s="22"/>
      <c r="K78" s="22"/>
    </row>
    <row r="79" spans="1:11" s="15" customFormat="1" ht="15">
      <c r="A79" s="21"/>
      <c r="B79" s="21"/>
      <c r="C79" s="21"/>
      <c r="D79" s="22"/>
      <c r="E79" s="22"/>
      <c r="F79" s="22"/>
      <c r="G79" s="22"/>
      <c r="H79" s="22"/>
      <c r="I79" s="22"/>
      <c r="J79" s="22"/>
      <c r="K79" s="22"/>
    </row>
    <row r="80" spans="1:11" s="15" customFormat="1" ht="15">
      <c r="A80" s="21"/>
      <c r="B80" s="21"/>
      <c r="C80" s="21"/>
      <c r="D80" s="22"/>
      <c r="E80" s="22"/>
      <c r="F80" s="22"/>
      <c r="G80" s="22"/>
      <c r="H80" s="22"/>
      <c r="I80" s="22"/>
      <c r="J80" s="22"/>
      <c r="K80" s="22"/>
    </row>
    <row r="81" spans="1:11" s="15" customFormat="1" ht="15">
      <c r="A81" s="21"/>
      <c r="B81" s="21"/>
      <c r="C81" s="21"/>
      <c r="D81" s="22"/>
      <c r="E81" s="22"/>
      <c r="F81" s="22"/>
      <c r="G81" s="22"/>
      <c r="H81" s="22"/>
      <c r="I81" s="22"/>
      <c r="J81" s="22"/>
      <c r="K81" s="22"/>
    </row>
    <row r="82" spans="1:11" s="15" customFormat="1" ht="15">
      <c r="A82" s="21"/>
      <c r="B82" s="21"/>
      <c r="C82" s="21"/>
      <c r="D82" s="22"/>
      <c r="E82" s="22"/>
      <c r="F82" s="22"/>
      <c r="G82" s="22"/>
      <c r="H82" s="22"/>
      <c r="I82" s="22"/>
      <c r="J82" s="22"/>
      <c r="K82" s="22"/>
    </row>
    <row r="83" spans="1:11" s="15" customFormat="1" ht="15">
      <c r="A83" s="21"/>
      <c r="B83" s="21"/>
      <c r="C83" s="21"/>
      <c r="D83" s="22"/>
      <c r="E83" s="22"/>
      <c r="F83" s="22"/>
      <c r="G83" s="22"/>
      <c r="H83" s="22"/>
      <c r="I83" s="22"/>
      <c r="J83" s="22"/>
      <c r="K83" s="22"/>
    </row>
    <row r="84" spans="1:11" s="15" customFormat="1" ht="15">
      <c r="A84" s="21"/>
      <c r="B84" s="21"/>
      <c r="C84" s="21"/>
      <c r="D84" s="22"/>
      <c r="E84" s="22"/>
      <c r="F84" s="22"/>
      <c r="G84" s="22"/>
      <c r="H84" s="22"/>
      <c r="I84" s="22"/>
      <c r="J84" s="22"/>
      <c r="K84" s="22"/>
    </row>
    <row r="85" spans="1:11" s="15" customFormat="1" ht="15">
      <c r="A85" s="21"/>
      <c r="B85" s="21"/>
      <c r="C85" s="21"/>
      <c r="D85" s="22"/>
      <c r="E85" s="22"/>
      <c r="F85" s="22"/>
      <c r="G85" s="22"/>
      <c r="H85" s="22"/>
      <c r="I85" s="22"/>
      <c r="J85" s="22"/>
      <c r="K85" s="22"/>
    </row>
    <row r="86" spans="1:11" s="15" customFormat="1" ht="15">
      <c r="A86" s="21"/>
      <c r="B86" s="21"/>
      <c r="C86" s="21"/>
      <c r="D86" s="22"/>
      <c r="E86" s="22"/>
      <c r="F86" s="22"/>
      <c r="G86" s="22"/>
      <c r="H86" s="22"/>
      <c r="I86" s="22"/>
      <c r="J86" s="22"/>
      <c r="K86" s="22"/>
    </row>
    <row r="87" spans="1:11" s="15" customFormat="1" ht="15">
      <c r="A87" s="21"/>
      <c r="B87" s="21"/>
      <c r="C87" s="21"/>
      <c r="D87" s="22"/>
      <c r="E87" s="22"/>
      <c r="F87" s="22"/>
      <c r="G87" s="22"/>
      <c r="H87" s="22"/>
      <c r="I87" s="22"/>
      <c r="J87" s="22"/>
      <c r="K87" s="22"/>
    </row>
    <row r="88" spans="1:11" s="15" customFormat="1" ht="15">
      <c r="A88" s="21"/>
      <c r="B88" s="21"/>
      <c r="C88" s="21"/>
      <c r="D88" s="22"/>
      <c r="E88" s="22"/>
      <c r="F88" s="22"/>
      <c r="G88" s="22"/>
      <c r="H88" s="22"/>
      <c r="I88" s="22"/>
      <c r="J88" s="22"/>
      <c r="K88" s="22"/>
    </row>
    <row r="89" spans="1:11" s="15" customFormat="1" ht="15">
      <c r="A89" s="21"/>
      <c r="B89" s="21"/>
      <c r="C89" s="21"/>
      <c r="D89" s="22"/>
      <c r="E89" s="22"/>
      <c r="F89" s="22"/>
      <c r="G89" s="22"/>
      <c r="H89" s="22"/>
      <c r="I89" s="22"/>
      <c r="J89" s="22"/>
      <c r="K89" s="22"/>
    </row>
    <row r="90" spans="1:11" s="15" customFormat="1" ht="15">
      <c r="A90" s="21"/>
      <c r="B90" s="21"/>
      <c r="C90" s="21"/>
      <c r="D90" s="22"/>
      <c r="E90" s="22"/>
      <c r="F90" s="22"/>
      <c r="G90" s="22"/>
      <c r="H90" s="22"/>
      <c r="I90" s="22"/>
      <c r="J90" s="22"/>
      <c r="K90" s="22"/>
    </row>
    <row r="91" spans="1:11" s="15" customFormat="1" ht="15">
      <c r="A91" s="21"/>
      <c r="B91" s="21"/>
      <c r="C91" s="21"/>
      <c r="D91" s="22"/>
      <c r="E91" s="22"/>
      <c r="F91" s="22"/>
      <c r="G91" s="22"/>
      <c r="H91" s="22"/>
      <c r="I91" s="22"/>
      <c r="J91" s="22"/>
      <c r="K91" s="22"/>
    </row>
    <row r="92" spans="1:11" s="15" customFormat="1" ht="15">
      <c r="A92" s="21"/>
      <c r="B92" s="21"/>
      <c r="C92" s="21"/>
      <c r="D92" s="25"/>
      <c r="E92" s="25"/>
      <c r="F92" s="25"/>
      <c r="G92" s="25"/>
      <c r="H92" s="21"/>
      <c r="I92" s="21"/>
      <c r="J92" s="21"/>
      <c r="K92" s="21"/>
    </row>
    <row r="93" spans="1:11" s="15" customFormat="1" ht="15">
      <c r="A93" s="21"/>
      <c r="B93" s="21"/>
      <c r="C93" s="21"/>
      <c r="D93" s="25"/>
      <c r="E93" s="25"/>
      <c r="F93" s="25"/>
      <c r="G93" s="25"/>
      <c r="H93" s="21"/>
      <c r="I93" s="21"/>
      <c r="J93" s="21"/>
      <c r="K93" s="21"/>
    </row>
    <row r="94" spans="1:11" s="15" customFormat="1" ht="15">
      <c r="A94" s="21"/>
      <c r="B94" s="21"/>
      <c r="C94" s="21"/>
      <c r="D94" s="25"/>
      <c r="E94" s="25"/>
      <c r="F94" s="25"/>
      <c r="G94" s="25"/>
      <c r="H94" s="21"/>
      <c r="I94" s="21"/>
      <c r="J94" s="21"/>
      <c r="K94" s="21"/>
    </row>
    <row r="95" spans="1:11" s="15" customFormat="1" ht="15">
      <c r="A95" s="21"/>
      <c r="B95" s="21"/>
      <c r="C95" s="21"/>
      <c r="D95" s="25"/>
      <c r="E95" s="25"/>
      <c r="F95" s="25"/>
      <c r="G95" s="25"/>
      <c r="H95" s="21"/>
      <c r="I95" s="21"/>
      <c r="J95" s="21"/>
      <c r="K95" s="21"/>
    </row>
    <row r="96" spans="1:11" s="15" customFormat="1" ht="15">
      <c r="A96" s="21"/>
      <c r="B96" s="21"/>
      <c r="C96" s="21"/>
      <c r="D96" s="25"/>
      <c r="E96" s="25"/>
      <c r="F96" s="25"/>
      <c r="G96" s="25"/>
      <c r="H96" s="21"/>
      <c r="I96" s="21"/>
      <c r="J96" s="21"/>
      <c r="K96" s="21"/>
    </row>
    <row r="97" spans="1:11" s="15" customFormat="1" ht="15">
      <c r="A97" s="21"/>
      <c r="B97" s="21"/>
      <c r="C97" s="21"/>
      <c r="D97" s="25"/>
      <c r="E97" s="25"/>
      <c r="F97" s="25"/>
      <c r="G97" s="25"/>
      <c r="H97" s="21"/>
      <c r="I97" s="21"/>
      <c r="J97" s="21"/>
      <c r="K97" s="21"/>
    </row>
    <row r="98" spans="1:11" s="15" customFormat="1" ht="15">
      <c r="A98" s="21"/>
      <c r="B98" s="21"/>
      <c r="C98" s="21"/>
      <c r="D98" s="25"/>
      <c r="E98" s="25"/>
      <c r="F98" s="25"/>
      <c r="G98" s="25"/>
      <c r="H98" s="21"/>
      <c r="I98" s="21"/>
      <c r="J98" s="21"/>
      <c r="K98" s="21"/>
    </row>
    <row r="99" spans="1:11" s="15" customFormat="1" ht="15">
      <c r="A99" s="21"/>
      <c r="B99" s="21"/>
      <c r="C99" s="21"/>
      <c r="D99" s="25"/>
      <c r="E99" s="25"/>
      <c r="F99" s="25"/>
      <c r="G99" s="25"/>
      <c r="H99" s="21"/>
      <c r="I99" s="21"/>
      <c r="J99" s="21"/>
      <c r="K99" s="21"/>
    </row>
    <row r="100" spans="1:11" s="15" customFormat="1" ht="15">
      <c r="A100" s="21"/>
      <c r="B100" s="21"/>
      <c r="C100" s="21"/>
      <c r="D100" s="25"/>
      <c r="E100" s="25"/>
      <c r="F100" s="25"/>
      <c r="G100" s="25"/>
      <c r="H100" s="21"/>
      <c r="I100" s="21"/>
      <c r="J100" s="21"/>
      <c r="K100" s="21"/>
    </row>
    <row r="101" spans="1:11" s="15" customFormat="1" ht="15">
      <c r="A101" s="21"/>
      <c r="B101" s="21"/>
      <c r="C101" s="21"/>
      <c r="D101" s="25"/>
      <c r="E101" s="25"/>
      <c r="F101" s="25"/>
      <c r="G101" s="25"/>
      <c r="H101" s="21"/>
      <c r="I101" s="21"/>
      <c r="J101" s="21"/>
      <c r="K101" s="21"/>
    </row>
    <row r="102" spans="1:11" s="15" customFormat="1" ht="15">
      <c r="A102" s="21"/>
      <c r="B102" s="21"/>
      <c r="C102" s="21"/>
      <c r="D102" s="25"/>
      <c r="E102" s="25"/>
      <c r="F102" s="25"/>
      <c r="G102" s="25"/>
      <c r="H102" s="21"/>
      <c r="I102" s="21"/>
      <c r="J102" s="21"/>
      <c r="K102" s="21"/>
    </row>
    <row r="103" spans="1:11" s="15" customFormat="1" ht="15">
      <c r="A103" s="21"/>
      <c r="B103" s="21"/>
      <c r="C103" s="21"/>
      <c r="D103" s="25"/>
      <c r="E103" s="25"/>
      <c r="F103" s="25"/>
      <c r="G103" s="25"/>
      <c r="H103" s="21"/>
      <c r="I103" s="21"/>
      <c r="J103" s="21"/>
      <c r="K103" s="21"/>
    </row>
    <row r="104" spans="1:11" s="15" customFormat="1" ht="15">
      <c r="A104" s="21"/>
      <c r="B104" s="21"/>
      <c r="C104" s="21"/>
      <c r="D104" s="25"/>
      <c r="E104" s="25"/>
      <c r="F104" s="25"/>
      <c r="G104" s="25"/>
      <c r="H104" s="21"/>
      <c r="I104" s="21"/>
      <c r="J104" s="21"/>
      <c r="K104" s="21"/>
    </row>
    <row r="105" spans="1:11" s="15" customFormat="1" ht="15">
      <c r="A105" s="21"/>
      <c r="B105" s="21"/>
      <c r="C105" s="21"/>
      <c r="D105" s="25"/>
      <c r="E105" s="25"/>
      <c r="F105" s="25"/>
      <c r="G105" s="25"/>
      <c r="H105" s="21"/>
      <c r="I105" s="21"/>
      <c r="J105" s="21"/>
      <c r="K105" s="21"/>
    </row>
    <row r="106" spans="1:11" s="15" customFormat="1" ht="15">
      <c r="A106" s="21"/>
      <c r="B106" s="21"/>
      <c r="C106" s="21"/>
      <c r="D106" s="25"/>
      <c r="E106" s="25"/>
      <c r="F106" s="25"/>
      <c r="G106" s="25"/>
      <c r="H106" s="21"/>
      <c r="I106" s="21"/>
      <c r="J106" s="21"/>
      <c r="K106" s="21"/>
    </row>
    <row r="107" spans="1:11" s="15" customFormat="1" ht="15">
      <c r="A107" s="21"/>
      <c r="B107" s="21"/>
      <c r="C107" s="21"/>
      <c r="D107" s="25"/>
      <c r="E107" s="25"/>
      <c r="F107" s="25"/>
      <c r="G107" s="25"/>
      <c r="H107" s="21"/>
      <c r="I107" s="21"/>
      <c r="J107" s="21"/>
      <c r="K107" s="21"/>
    </row>
    <row r="108" spans="1:11" s="15" customFormat="1" ht="15">
      <c r="A108" s="21"/>
      <c r="B108" s="21"/>
      <c r="C108" s="21"/>
      <c r="D108" s="25"/>
      <c r="E108" s="25"/>
      <c r="F108" s="25"/>
      <c r="G108" s="25"/>
      <c r="H108" s="21"/>
      <c r="I108" s="21"/>
      <c r="J108" s="21"/>
      <c r="K108" s="21"/>
    </row>
    <row r="109" spans="1:11" s="15" customFormat="1" ht="15">
      <c r="A109" s="21"/>
      <c r="B109" s="21"/>
      <c r="C109" s="21"/>
      <c r="D109" s="25"/>
      <c r="E109" s="25"/>
      <c r="F109" s="25"/>
      <c r="G109" s="25"/>
      <c r="H109" s="21"/>
      <c r="I109" s="21"/>
      <c r="J109" s="21"/>
      <c r="K109" s="21"/>
    </row>
    <row r="110" spans="1:11" s="15" customFormat="1" ht="15">
      <c r="A110" s="21"/>
      <c r="B110" s="21"/>
      <c r="C110" s="21"/>
      <c r="D110" s="25"/>
      <c r="E110" s="25"/>
      <c r="F110" s="25"/>
      <c r="G110" s="25"/>
      <c r="H110" s="21"/>
      <c r="I110" s="21"/>
      <c r="J110" s="21"/>
      <c r="K110" s="21"/>
    </row>
    <row r="111" spans="1:11" s="15" customFormat="1" ht="15">
      <c r="A111" s="21"/>
      <c r="B111" s="21"/>
      <c r="C111" s="21"/>
      <c r="D111" s="25"/>
      <c r="E111" s="25"/>
      <c r="F111" s="25"/>
      <c r="G111" s="25"/>
      <c r="H111" s="21"/>
      <c r="I111" s="21"/>
      <c r="J111" s="21"/>
      <c r="K111" s="21"/>
    </row>
    <row r="112" spans="1:11" s="15" customFormat="1" ht="15">
      <c r="A112" s="21"/>
      <c r="B112" s="21"/>
      <c r="C112" s="21"/>
      <c r="D112" s="25"/>
      <c r="E112" s="25"/>
      <c r="F112" s="25"/>
      <c r="G112" s="25"/>
      <c r="H112" s="21"/>
      <c r="I112" s="21"/>
      <c r="J112" s="21"/>
      <c r="K112" s="21"/>
    </row>
    <row r="113" spans="1:11" ht="15.75">
      <c r="A113" s="2"/>
      <c r="B113" s="2"/>
      <c r="C113" s="2"/>
      <c r="D113" s="3"/>
      <c r="E113" s="3"/>
      <c r="F113" s="3"/>
      <c r="G113" s="3"/>
      <c r="H113" s="2"/>
      <c r="I113" s="2"/>
      <c r="J113" s="2"/>
      <c r="K113" s="4"/>
    </row>
    <row r="114" spans="1:11" ht="15.75">
      <c r="A114" s="2"/>
      <c r="B114" s="2"/>
      <c r="C114" s="2"/>
      <c r="D114" s="3"/>
      <c r="E114" s="3"/>
      <c r="F114" s="3"/>
      <c r="G114" s="3"/>
      <c r="H114" s="2"/>
      <c r="I114" s="2"/>
      <c r="J114" s="2"/>
      <c r="K114" s="4"/>
    </row>
    <row r="115" spans="1:11" ht="15.75">
      <c r="A115" s="2"/>
      <c r="B115" s="2"/>
      <c r="C115" s="2"/>
      <c r="D115" s="3"/>
      <c r="E115" s="3"/>
      <c r="F115" s="3"/>
      <c r="G115" s="3"/>
      <c r="H115" s="2"/>
      <c r="I115" s="2"/>
      <c r="J115" s="2"/>
      <c r="K115" s="4"/>
    </row>
    <row r="116" spans="1:11" ht="15.75">
      <c r="A116" s="2"/>
      <c r="B116" s="2"/>
      <c r="C116" s="2"/>
      <c r="D116" s="3"/>
      <c r="E116" s="3"/>
      <c r="F116" s="3"/>
      <c r="G116" s="3"/>
      <c r="H116" s="2"/>
      <c r="I116" s="2"/>
      <c r="J116" s="2"/>
      <c r="K116" s="4"/>
    </row>
    <row r="117" spans="1:11" ht="15.75">
      <c r="A117" s="2"/>
      <c r="B117" s="2"/>
      <c r="C117" s="2"/>
      <c r="D117" s="3"/>
      <c r="E117" s="3"/>
      <c r="F117" s="3"/>
      <c r="G117" s="3"/>
      <c r="H117" s="2"/>
      <c r="I117" s="2"/>
      <c r="J117" s="2"/>
      <c r="K117" s="4"/>
    </row>
    <row r="118" spans="1:11" ht="15.75">
      <c r="A118" s="2"/>
      <c r="B118" s="2"/>
      <c r="C118" s="2"/>
      <c r="D118" s="3"/>
      <c r="E118" s="3"/>
      <c r="F118" s="3"/>
      <c r="G118" s="3"/>
      <c r="H118" s="2"/>
      <c r="I118" s="2"/>
      <c r="J118" s="2"/>
      <c r="K118" s="4"/>
    </row>
    <row r="119" spans="1:11" ht="15.75">
      <c r="A119" s="2"/>
      <c r="B119" s="2"/>
      <c r="C119" s="2"/>
      <c r="D119" s="3"/>
      <c r="E119" s="3"/>
      <c r="F119" s="3"/>
      <c r="G119" s="3"/>
      <c r="H119" s="2"/>
      <c r="I119" s="2"/>
      <c r="J119" s="2"/>
      <c r="K119" s="4"/>
    </row>
    <row r="120" spans="1:11" ht="15.75">
      <c r="A120" s="2"/>
      <c r="B120" s="2"/>
      <c r="C120" s="2"/>
      <c r="D120" s="3"/>
      <c r="E120" s="3"/>
      <c r="F120" s="3"/>
      <c r="G120" s="3"/>
      <c r="H120" s="2"/>
      <c r="I120" s="2"/>
      <c r="J120" s="2"/>
      <c r="K120" s="4"/>
    </row>
    <row r="121" spans="1:11" ht="15.75">
      <c r="A121" s="2"/>
      <c r="B121" s="2"/>
      <c r="C121" s="2"/>
      <c r="D121" s="3"/>
      <c r="E121" s="3"/>
      <c r="F121" s="3"/>
      <c r="G121" s="3"/>
      <c r="H121" s="2"/>
      <c r="I121" s="2"/>
      <c r="J121" s="2"/>
      <c r="K121" s="4"/>
    </row>
    <row r="122" spans="1:11" ht="15.75">
      <c r="A122" s="2"/>
      <c r="B122" s="2"/>
      <c r="C122" s="2"/>
      <c r="D122" s="3"/>
      <c r="E122" s="3"/>
      <c r="F122" s="3"/>
      <c r="G122" s="3"/>
      <c r="H122" s="2"/>
      <c r="I122" s="2"/>
      <c r="J122" s="2"/>
      <c r="K122" s="4"/>
    </row>
    <row r="123" spans="1:11" ht="15.75">
      <c r="A123" s="2"/>
      <c r="B123" s="2"/>
      <c r="C123" s="2"/>
      <c r="D123" s="3"/>
      <c r="E123" s="3"/>
      <c r="F123" s="3"/>
      <c r="G123" s="3"/>
      <c r="H123" s="2"/>
      <c r="I123" s="2"/>
      <c r="J123" s="2"/>
      <c r="K123" s="4"/>
    </row>
    <row r="124" spans="1:11" ht="15.75">
      <c r="A124" s="2"/>
      <c r="B124" s="2"/>
      <c r="C124" s="2"/>
      <c r="D124" s="3"/>
      <c r="E124" s="3"/>
      <c r="F124" s="3"/>
      <c r="G124" s="3"/>
      <c r="H124" s="2"/>
      <c r="I124" s="2"/>
      <c r="J124" s="2"/>
      <c r="K124" s="4"/>
    </row>
    <row r="125" spans="1:11" ht="15.75">
      <c r="A125" s="2"/>
      <c r="B125" s="2"/>
      <c r="C125" s="2"/>
      <c r="D125" s="3"/>
      <c r="E125" s="3"/>
      <c r="F125" s="3"/>
      <c r="G125" s="3"/>
      <c r="H125" s="2"/>
      <c r="I125" s="2"/>
      <c r="J125" s="2"/>
      <c r="K125" s="4"/>
    </row>
    <row r="126" spans="1:11" ht="15.75">
      <c r="A126" s="2"/>
      <c r="B126" s="2"/>
      <c r="C126" s="2"/>
      <c r="D126" s="3"/>
      <c r="E126" s="3"/>
      <c r="F126" s="3"/>
      <c r="G126" s="3"/>
      <c r="H126" s="2"/>
      <c r="I126" s="2"/>
      <c r="J126" s="2"/>
      <c r="K126" s="4"/>
    </row>
    <row r="127" spans="1:11" ht="15.75">
      <c r="A127" s="2"/>
      <c r="B127" s="2"/>
      <c r="C127" s="2"/>
      <c r="D127" s="3"/>
      <c r="E127" s="3"/>
      <c r="F127" s="3"/>
      <c r="G127" s="3"/>
      <c r="H127" s="2"/>
      <c r="I127" s="2"/>
      <c r="J127" s="2"/>
      <c r="K127" s="4"/>
    </row>
    <row r="128" spans="1:11" ht="15.75">
      <c r="A128" s="2"/>
      <c r="B128" s="2"/>
      <c r="C128" s="2"/>
      <c r="D128" s="3"/>
      <c r="E128" s="3"/>
      <c r="F128" s="3"/>
      <c r="G128" s="3"/>
      <c r="H128" s="2"/>
      <c r="I128" s="2"/>
      <c r="J128" s="2"/>
      <c r="K128" s="4"/>
    </row>
    <row r="129" spans="1:11" ht="15.75">
      <c r="A129" s="2"/>
      <c r="B129" s="2"/>
      <c r="C129" s="2"/>
      <c r="D129" s="3"/>
      <c r="E129" s="3"/>
      <c r="F129" s="3"/>
      <c r="G129" s="3"/>
      <c r="H129" s="2"/>
      <c r="I129" s="2"/>
      <c r="J129" s="2"/>
      <c r="K129" s="4"/>
    </row>
    <row r="130" spans="1:11" ht="15.75">
      <c r="A130" s="2"/>
      <c r="B130" s="2"/>
      <c r="C130" s="2"/>
      <c r="D130" s="3"/>
      <c r="E130" s="3"/>
      <c r="F130" s="3"/>
      <c r="G130" s="3"/>
      <c r="H130" s="2"/>
      <c r="I130" s="2"/>
      <c r="J130" s="2"/>
      <c r="K130" s="4"/>
    </row>
    <row r="131" spans="1:11" ht="15.75">
      <c r="A131" s="2"/>
      <c r="B131" s="2"/>
      <c r="C131" s="2"/>
      <c r="D131" s="3"/>
      <c r="E131" s="3"/>
      <c r="F131" s="3"/>
      <c r="G131" s="3"/>
      <c r="H131" s="2"/>
      <c r="I131" s="2"/>
      <c r="J131" s="2"/>
      <c r="K131" s="4"/>
    </row>
    <row r="132" spans="1:11" ht="15.75">
      <c r="A132" s="2"/>
      <c r="B132" s="2"/>
      <c r="C132" s="2"/>
      <c r="D132" s="3"/>
      <c r="E132" s="3"/>
      <c r="F132" s="3"/>
      <c r="G132" s="3"/>
      <c r="H132" s="2"/>
      <c r="I132" s="2"/>
      <c r="J132" s="2"/>
      <c r="K132" s="4"/>
    </row>
    <row r="133" spans="1:11" ht="15.75">
      <c r="A133" s="2"/>
      <c r="B133" s="2"/>
      <c r="C133" s="2"/>
      <c r="D133" s="3"/>
      <c r="E133" s="3"/>
      <c r="F133" s="3"/>
      <c r="G133" s="3"/>
      <c r="H133" s="2"/>
      <c r="I133" s="2"/>
      <c r="J133" s="2"/>
      <c r="K133" s="4"/>
    </row>
    <row r="134" spans="1:11" ht="15.75">
      <c r="A134" s="2"/>
      <c r="B134" s="2"/>
      <c r="C134" s="2"/>
      <c r="D134" s="3"/>
      <c r="E134" s="3"/>
      <c r="F134" s="3"/>
      <c r="G134" s="3"/>
      <c r="H134" s="2"/>
      <c r="I134" s="2"/>
      <c r="J134" s="2"/>
      <c r="K134" s="4"/>
    </row>
    <row r="135" spans="1:11" ht="15.75">
      <c r="A135" s="2"/>
      <c r="B135" s="2"/>
      <c r="C135" s="2"/>
      <c r="D135" s="3"/>
      <c r="E135" s="3"/>
      <c r="F135" s="3"/>
      <c r="G135" s="3"/>
      <c r="H135" s="2"/>
      <c r="I135" s="2"/>
      <c r="J135" s="2"/>
      <c r="K135" s="4"/>
    </row>
    <row r="136" spans="1:11" ht="15.75">
      <c r="A136" s="2"/>
      <c r="B136" s="2"/>
      <c r="C136" s="2"/>
      <c r="D136" s="3"/>
      <c r="E136" s="3"/>
      <c r="F136" s="3"/>
      <c r="G136" s="3"/>
      <c r="H136" s="2"/>
      <c r="I136" s="2"/>
      <c r="J136" s="2"/>
      <c r="K136" s="4"/>
    </row>
    <row r="137" spans="1:11" ht="15.75">
      <c r="A137" s="2"/>
      <c r="B137" s="2"/>
      <c r="C137" s="2"/>
      <c r="D137" s="3"/>
      <c r="E137" s="3"/>
      <c r="F137" s="3"/>
      <c r="G137" s="3"/>
      <c r="H137" s="2"/>
      <c r="I137" s="2"/>
      <c r="J137" s="2"/>
      <c r="K137" s="4"/>
    </row>
    <row r="138" spans="1:11" ht="15.75">
      <c r="A138" s="2"/>
      <c r="B138" s="2"/>
      <c r="C138" s="2"/>
      <c r="D138" s="3"/>
      <c r="E138" s="3"/>
      <c r="F138" s="3"/>
      <c r="G138" s="3"/>
      <c r="H138" s="2"/>
      <c r="I138" s="2"/>
      <c r="J138" s="2"/>
      <c r="K138" s="4"/>
    </row>
    <row r="139" spans="1:11" ht="15.75">
      <c r="A139" s="2"/>
      <c r="B139" s="2"/>
      <c r="C139" s="2"/>
      <c r="D139" s="3"/>
      <c r="E139" s="3"/>
      <c r="F139" s="3"/>
      <c r="G139" s="3"/>
      <c r="H139" s="2"/>
      <c r="I139" s="2"/>
      <c r="J139" s="2"/>
      <c r="K139" s="4"/>
    </row>
    <row r="140" spans="1:11" ht="15.75">
      <c r="A140" s="2"/>
      <c r="B140" s="2"/>
      <c r="C140" s="2"/>
      <c r="D140" s="3"/>
      <c r="E140" s="3"/>
      <c r="F140" s="3"/>
      <c r="G140" s="3"/>
      <c r="H140" s="2"/>
      <c r="I140" s="2"/>
      <c r="J140" s="2"/>
      <c r="K140" s="4"/>
    </row>
    <row r="141" spans="1:11" ht="15.75">
      <c r="A141" s="2"/>
      <c r="B141" s="2"/>
      <c r="C141" s="2"/>
      <c r="D141" s="3"/>
      <c r="E141" s="3"/>
      <c r="F141" s="3"/>
      <c r="G141" s="3"/>
      <c r="H141" s="2"/>
      <c r="I141" s="2"/>
      <c r="J141" s="2"/>
      <c r="K141" s="4"/>
    </row>
    <row r="142" spans="1:11" ht="15.75">
      <c r="A142" s="2"/>
      <c r="B142" s="2"/>
      <c r="C142" s="2"/>
      <c r="D142" s="3"/>
      <c r="E142" s="3"/>
      <c r="F142" s="3"/>
      <c r="G142" s="3"/>
      <c r="H142" s="2"/>
      <c r="I142" s="2"/>
      <c r="J142" s="2"/>
      <c r="K142" s="4"/>
    </row>
    <row r="143" spans="1:11" ht="15.75">
      <c r="A143" s="2"/>
      <c r="B143" s="2"/>
      <c r="C143" s="2"/>
      <c r="D143" s="3"/>
      <c r="E143" s="3"/>
      <c r="F143" s="3"/>
      <c r="G143" s="3"/>
      <c r="H143" s="2"/>
      <c r="I143" s="2"/>
      <c r="J143" s="2"/>
      <c r="K143" s="4"/>
    </row>
    <row r="144" spans="1:11" ht="15.75">
      <c r="A144" s="2"/>
      <c r="B144" s="2"/>
      <c r="C144" s="2"/>
      <c r="D144" s="3"/>
      <c r="E144" s="3"/>
      <c r="F144" s="3"/>
      <c r="G144" s="3"/>
      <c r="H144" s="2"/>
      <c r="I144" s="2"/>
      <c r="J144" s="2"/>
      <c r="K144" s="4"/>
    </row>
    <row r="145" spans="1:11" ht="15.75">
      <c r="A145" s="2"/>
      <c r="B145" s="2"/>
      <c r="C145" s="2"/>
      <c r="D145" s="3"/>
      <c r="E145" s="3"/>
      <c r="F145" s="3"/>
      <c r="G145" s="3"/>
      <c r="H145" s="2"/>
      <c r="I145" s="2"/>
      <c r="J145" s="2"/>
      <c r="K145" s="4"/>
    </row>
    <row r="146" spans="1:11" ht="15.75">
      <c r="A146" s="2"/>
      <c r="B146" s="2"/>
      <c r="C146" s="2"/>
      <c r="D146" s="3"/>
      <c r="E146" s="3"/>
      <c r="F146" s="3"/>
      <c r="G146" s="3"/>
      <c r="H146" s="2"/>
      <c r="I146" s="2"/>
      <c r="J146" s="2"/>
      <c r="K146" s="4"/>
    </row>
    <row r="147" spans="1:11" ht="15.75">
      <c r="A147" s="2"/>
      <c r="B147" s="2"/>
      <c r="C147" s="2"/>
      <c r="D147" s="3"/>
      <c r="E147" s="3"/>
      <c r="F147" s="3"/>
      <c r="G147" s="3"/>
      <c r="H147" s="2"/>
      <c r="I147" s="2"/>
      <c r="J147" s="2"/>
      <c r="K147" s="4"/>
    </row>
    <row r="148" spans="1:11" ht="15.75">
      <c r="A148" s="2"/>
      <c r="B148" s="2"/>
      <c r="C148" s="2"/>
      <c r="D148" s="3"/>
      <c r="E148" s="3"/>
      <c r="F148" s="3"/>
      <c r="G148" s="3"/>
      <c r="H148" s="2"/>
      <c r="I148" s="2"/>
      <c r="J148" s="2"/>
      <c r="K148" s="4"/>
    </row>
    <row r="149" spans="1:11" ht="15.75">
      <c r="A149" s="2"/>
      <c r="B149" s="2"/>
      <c r="C149" s="2"/>
      <c r="D149" s="3"/>
      <c r="E149" s="3"/>
      <c r="F149" s="3"/>
      <c r="G149" s="3"/>
      <c r="H149" s="2"/>
      <c r="I149" s="2"/>
      <c r="J149" s="2"/>
      <c r="K149" s="4"/>
    </row>
    <row r="150" spans="1:11" ht="15.75">
      <c r="A150" s="2"/>
      <c r="B150" s="2"/>
      <c r="C150" s="2"/>
      <c r="D150" s="3"/>
      <c r="E150" s="3"/>
      <c r="F150" s="3"/>
      <c r="G150" s="3"/>
      <c r="H150" s="2"/>
      <c r="I150" s="2"/>
      <c r="J150" s="2"/>
      <c r="K150" s="4"/>
    </row>
    <row r="151" spans="1:11" ht="15.75">
      <c r="A151" s="2"/>
      <c r="B151" s="2"/>
      <c r="C151" s="2"/>
      <c r="D151" s="3"/>
      <c r="E151" s="3"/>
      <c r="F151" s="3"/>
      <c r="G151" s="3"/>
      <c r="H151" s="2"/>
      <c r="I151" s="2"/>
      <c r="J151" s="2"/>
      <c r="K151" s="4"/>
    </row>
    <row r="152" spans="1:11" ht="15.75">
      <c r="A152" s="2"/>
      <c r="B152" s="2"/>
      <c r="C152" s="2"/>
      <c r="D152" s="3"/>
      <c r="E152" s="3"/>
      <c r="F152" s="3"/>
      <c r="G152" s="3"/>
      <c r="H152" s="2"/>
      <c r="I152" s="2"/>
      <c r="J152" s="2"/>
      <c r="K152" s="4"/>
    </row>
    <row r="153" spans="1:11" ht="15.75">
      <c r="A153" s="2"/>
      <c r="B153" s="2"/>
      <c r="C153" s="2"/>
      <c r="D153" s="3"/>
      <c r="E153" s="3"/>
      <c r="F153" s="3"/>
      <c r="G153" s="3"/>
      <c r="H153" s="2"/>
      <c r="I153" s="2"/>
      <c r="J153" s="2"/>
      <c r="K153" s="4"/>
    </row>
    <row r="154" spans="1:11" ht="15.75">
      <c r="A154" s="2"/>
      <c r="B154" s="2"/>
      <c r="C154" s="2"/>
      <c r="D154" s="3"/>
      <c r="E154" s="3"/>
      <c r="F154" s="3"/>
      <c r="G154" s="3"/>
      <c r="H154" s="2"/>
      <c r="I154" s="2"/>
      <c r="J154" s="2"/>
      <c r="K154" s="4"/>
    </row>
    <row r="155" spans="1:11" ht="15.75">
      <c r="A155" s="2"/>
      <c r="B155" s="2"/>
      <c r="C155" s="2"/>
      <c r="D155" s="3"/>
      <c r="E155" s="3"/>
      <c r="F155" s="3"/>
      <c r="G155" s="3"/>
      <c r="H155" s="2"/>
      <c r="I155" s="2"/>
      <c r="J155" s="2"/>
      <c r="K155" s="4"/>
    </row>
    <row r="156" spans="1:11" ht="15.75">
      <c r="A156" s="2"/>
      <c r="B156" s="2"/>
      <c r="C156" s="2"/>
      <c r="D156" s="3"/>
      <c r="E156" s="3"/>
      <c r="F156" s="3"/>
      <c r="G156" s="3"/>
      <c r="H156" s="2"/>
      <c r="I156" s="2"/>
      <c r="J156" s="2"/>
      <c r="K156" s="4"/>
    </row>
    <row r="157" spans="1:11" ht="15.75">
      <c r="A157" s="2"/>
      <c r="B157" s="2"/>
      <c r="C157" s="2"/>
      <c r="D157" s="3"/>
      <c r="E157" s="3"/>
      <c r="F157" s="3"/>
      <c r="G157" s="3"/>
      <c r="H157" s="2"/>
      <c r="I157" s="2"/>
      <c r="J157" s="2"/>
      <c r="K157" s="4"/>
    </row>
    <row r="158" spans="1:11" ht="15.75">
      <c r="A158" s="2"/>
      <c r="B158" s="2"/>
      <c r="C158" s="2"/>
      <c r="D158" s="3"/>
      <c r="E158" s="3"/>
      <c r="F158" s="3"/>
      <c r="G158" s="3"/>
      <c r="H158" s="2"/>
      <c r="I158" s="2"/>
      <c r="J158" s="2"/>
      <c r="K158" s="4"/>
    </row>
    <row r="159" spans="1:11" ht="15.75">
      <c r="A159" s="2"/>
      <c r="B159" s="2"/>
      <c r="C159" s="2"/>
      <c r="D159" s="3"/>
      <c r="E159" s="3"/>
      <c r="F159" s="3"/>
      <c r="G159" s="3"/>
      <c r="H159" s="2"/>
      <c r="I159" s="2"/>
      <c r="J159" s="2"/>
      <c r="K159" s="4"/>
    </row>
    <row r="160" spans="1:11" ht="15.75">
      <c r="A160" s="2"/>
      <c r="B160" s="2"/>
      <c r="C160" s="2"/>
      <c r="D160" s="3"/>
      <c r="E160" s="3"/>
      <c r="F160" s="3"/>
      <c r="G160" s="3"/>
      <c r="H160" s="2"/>
      <c r="I160" s="2"/>
      <c r="J160" s="2"/>
      <c r="K160" s="4"/>
    </row>
    <row r="161" spans="1:11" ht="15.75">
      <c r="A161" s="2"/>
      <c r="B161" s="2"/>
      <c r="C161" s="2"/>
      <c r="D161" s="3"/>
      <c r="E161" s="3"/>
      <c r="F161" s="3"/>
      <c r="G161" s="3"/>
      <c r="H161" s="2"/>
      <c r="I161" s="2"/>
      <c r="J161" s="2"/>
      <c r="K161" s="4"/>
    </row>
    <row r="162" spans="1:11" ht="15.75">
      <c r="A162" s="2"/>
      <c r="B162" s="2"/>
      <c r="C162" s="2"/>
      <c r="D162" s="3"/>
      <c r="E162" s="3"/>
      <c r="F162" s="3"/>
      <c r="G162" s="3"/>
      <c r="H162" s="2"/>
      <c r="I162" s="2"/>
      <c r="J162" s="2"/>
      <c r="K162" s="4"/>
    </row>
    <row r="163" spans="1:11" ht="15.75">
      <c r="A163" s="2"/>
      <c r="B163" s="2"/>
      <c r="C163" s="2"/>
      <c r="D163" s="3"/>
      <c r="E163" s="3"/>
      <c r="F163" s="3"/>
      <c r="G163" s="3"/>
      <c r="H163" s="2"/>
      <c r="I163" s="2"/>
      <c r="J163" s="2"/>
      <c r="K163" s="4"/>
    </row>
    <row r="164" spans="1:11" ht="15.75">
      <c r="A164" s="2"/>
      <c r="B164" s="2"/>
      <c r="C164" s="2"/>
      <c r="D164" s="3"/>
      <c r="E164" s="3"/>
      <c r="F164" s="3"/>
      <c r="G164" s="3"/>
      <c r="H164" s="2"/>
      <c r="I164" s="2"/>
      <c r="J164" s="2"/>
      <c r="K164" s="4"/>
    </row>
    <row r="165" spans="1:11" ht="15.75">
      <c r="A165" s="2"/>
      <c r="B165" s="2"/>
      <c r="C165" s="2"/>
      <c r="D165" s="3"/>
      <c r="E165" s="3"/>
      <c r="F165" s="3"/>
      <c r="G165" s="3"/>
      <c r="H165" s="2"/>
      <c r="I165" s="2"/>
      <c r="J165" s="2"/>
      <c r="K165" s="4"/>
    </row>
    <row r="166" spans="1:11" ht="15.75">
      <c r="A166" s="2"/>
      <c r="B166" s="2"/>
      <c r="C166" s="2"/>
      <c r="D166" s="3"/>
      <c r="E166" s="3"/>
      <c r="F166" s="3"/>
      <c r="G166" s="3"/>
      <c r="H166" s="2"/>
      <c r="I166" s="2"/>
      <c r="J166" s="2"/>
      <c r="K166" s="4"/>
    </row>
    <row r="167" spans="1:11" ht="15.75">
      <c r="A167" s="2"/>
      <c r="B167" s="2"/>
      <c r="C167" s="2"/>
      <c r="D167" s="3"/>
      <c r="E167" s="3"/>
      <c r="F167" s="3"/>
      <c r="G167" s="3"/>
      <c r="H167" s="2"/>
      <c r="I167" s="2"/>
      <c r="J167" s="2"/>
      <c r="K167" s="4"/>
    </row>
    <row r="168" spans="1:11" ht="15.75">
      <c r="A168" s="2"/>
      <c r="B168" s="2"/>
      <c r="C168" s="2"/>
      <c r="D168" s="3"/>
      <c r="E168" s="3"/>
      <c r="F168" s="3"/>
      <c r="G168" s="3"/>
      <c r="H168" s="2"/>
      <c r="I168" s="2"/>
      <c r="J168" s="2"/>
      <c r="K168" s="4"/>
    </row>
    <row r="169" spans="1:11" ht="15.75">
      <c r="A169" s="2"/>
      <c r="B169" s="2"/>
      <c r="C169" s="2"/>
      <c r="D169" s="3"/>
      <c r="E169" s="3"/>
      <c r="F169" s="3"/>
      <c r="G169" s="3"/>
      <c r="H169" s="2"/>
      <c r="I169" s="2"/>
      <c r="J169" s="2"/>
      <c r="K169" s="4"/>
    </row>
    <row r="170" spans="1:11" ht="15.75">
      <c r="A170" s="2"/>
      <c r="B170" s="2"/>
      <c r="C170" s="2"/>
      <c r="D170" s="3"/>
      <c r="E170" s="3"/>
      <c r="F170" s="3"/>
      <c r="G170" s="3"/>
      <c r="H170" s="2"/>
      <c r="I170" s="2"/>
      <c r="J170" s="2"/>
      <c r="K170" s="4"/>
    </row>
    <row r="171" spans="1:11" ht="15.75">
      <c r="A171" s="2"/>
      <c r="B171" s="2"/>
      <c r="C171" s="2"/>
      <c r="D171" s="3"/>
      <c r="E171" s="3"/>
      <c r="F171" s="3"/>
      <c r="G171" s="3"/>
      <c r="H171" s="2"/>
      <c r="I171" s="2"/>
      <c r="J171" s="2"/>
      <c r="K171" s="4"/>
    </row>
    <row r="172" spans="1:11" ht="15.75">
      <c r="A172" s="2"/>
      <c r="B172" s="2"/>
      <c r="C172" s="2"/>
      <c r="D172" s="3"/>
      <c r="E172" s="3"/>
      <c r="F172" s="3"/>
      <c r="G172" s="3"/>
      <c r="H172" s="2"/>
      <c r="I172" s="2"/>
      <c r="J172" s="2"/>
      <c r="K172" s="4"/>
    </row>
    <row r="173" spans="1:11" ht="15.75">
      <c r="A173" s="2"/>
      <c r="B173" s="2"/>
      <c r="C173" s="2"/>
      <c r="D173" s="3"/>
      <c r="E173" s="3"/>
      <c r="F173" s="3"/>
      <c r="G173" s="3"/>
      <c r="H173" s="2"/>
      <c r="I173" s="2"/>
      <c r="J173" s="2"/>
      <c r="K173" s="4"/>
    </row>
    <row r="174" spans="1:11" ht="15.75">
      <c r="A174" s="2"/>
      <c r="B174" s="2"/>
      <c r="C174" s="2"/>
      <c r="D174" s="3"/>
      <c r="E174" s="3"/>
      <c r="F174" s="3"/>
      <c r="G174" s="3"/>
      <c r="H174" s="2"/>
      <c r="I174" s="2"/>
      <c r="J174" s="2"/>
      <c r="K174" s="4"/>
    </row>
    <row r="175" spans="1:11" ht="15.75">
      <c r="A175" s="2"/>
      <c r="B175" s="2"/>
      <c r="C175" s="2"/>
      <c r="D175" s="3"/>
      <c r="E175" s="3"/>
      <c r="F175" s="3"/>
      <c r="G175" s="3"/>
      <c r="H175" s="2"/>
      <c r="I175" s="2"/>
      <c r="J175" s="2"/>
      <c r="K175" s="4"/>
    </row>
    <row r="176" spans="1:11" ht="15.75">
      <c r="A176" s="2"/>
      <c r="B176" s="2"/>
      <c r="C176" s="2"/>
      <c r="D176" s="3"/>
      <c r="E176" s="3"/>
      <c r="F176" s="3"/>
      <c r="G176" s="3"/>
      <c r="H176" s="2"/>
      <c r="I176" s="2"/>
      <c r="J176" s="2"/>
      <c r="K176" s="4"/>
    </row>
    <row r="177" spans="1:11" ht="15.75">
      <c r="A177" s="2"/>
      <c r="B177" s="2"/>
      <c r="C177" s="2"/>
      <c r="D177" s="3"/>
      <c r="E177" s="3"/>
      <c r="F177" s="3"/>
      <c r="G177" s="3"/>
      <c r="H177" s="2"/>
      <c r="I177" s="2"/>
      <c r="J177" s="2"/>
      <c r="K177" s="4"/>
    </row>
    <row r="178" spans="1:11" ht="15.75">
      <c r="A178" s="2"/>
      <c r="B178" s="2"/>
      <c r="C178" s="2"/>
      <c r="D178" s="3"/>
      <c r="E178" s="3"/>
      <c r="F178" s="3"/>
      <c r="G178" s="3"/>
      <c r="H178" s="2"/>
      <c r="I178" s="2"/>
      <c r="J178" s="2"/>
      <c r="K178" s="4"/>
    </row>
    <row r="179" spans="1:11" ht="15.75">
      <c r="A179" s="2"/>
      <c r="B179" s="2"/>
      <c r="C179" s="2"/>
      <c r="D179" s="3"/>
      <c r="E179" s="3"/>
      <c r="F179" s="3"/>
      <c r="G179" s="3"/>
      <c r="H179" s="2"/>
      <c r="I179" s="2"/>
      <c r="J179" s="2"/>
      <c r="K179" s="4"/>
    </row>
    <row r="180" spans="1:11" ht="15.75">
      <c r="A180" s="2"/>
      <c r="B180" s="2"/>
      <c r="C180" s="2"/>
      <c r="D180" s="3"/>
      <c r="E180" s="3"/>
      <c r="F180" s="3"/>
      <c r="G180" s="3"/>
      <c r="H180" s="2"/>
      <c r="I180" s="2"/>
      <c r="J180" s="2"/>
      <c r="K180" s="4"/>
    </row>
    <row r="181" spans="1:11" ht="15.75">
      <c r="A181" s="2"/>
      <c r="B181" s="2"/>
      <c r="C181" s="2"/>
      <c r="D181" s="3"/>
      <c r="E181" s="3"/>
      <c r="F181" s="3"/>
      <c r="G181" s="3"/>
      <c r="H181" s="2"/>
      <c r="I181" s="2"/>
      <c r="J181" s="2"/>
      <c r="K181" s="4"/>
    </row>
    <row r="182" spans="1:11" ht="15.75">
      <c r="A182" s="2"/>
      <c r="B182" s="2"/>
      <c r="C182" s="2"/>
      <c r="D182" s="3"/>
      <c r="E182" s="3"/>
      <c r="F182" s="3"/>
      <c r="G182" s="3"/>
      <c r="H182" s="2"/>
      <c r="I182" s="2"/>
      <c r="J182" s="2"/>
      <c r="K182" s="4"/>
    </row>
    <row r="183" spans="1:11" ht="15.75">
      <c r="A183" s="2"/>
      <c r="B183" s="2"/>
      <c r="C183" s="2"/>
      <c r="D183" s="3"/>
      <c r="E183" s="3"/>
      <c r="F183" s="3"/>
      <c r="G183" s="3"/>
      <c r="H183" s="2"/>
      <c r="I183" s="2"/>
      <c r="J183" s="2"/>
      <c r="K183" s="4"/>
    </row>
    <row r="184" spans="1:11" ht="15.75">
      <c r="A184" s="2"/>
      <c r="B184" s="2"/>
      <c r="C184" s="2"/>
      <c r="D184" s="3"/>
      <c r="E184" s="3"/>
      <c r="F184" s="3"/>
      <c r="G184" s="3"/>
      <c r="H184" s="2"/>
      <c r="I184" s="2"/>
      <c r="J184" s="2"/>
      <c r="K184" s="4"/>
    </row>
    <row r="185" spans="1:11" ht="15.75">
      <c r="A185" s="2"/>
      <c r="B185" s="2"/>
      <c r="C185" s="2"/>
      <c r="D185" s="3"/>
      <c r="E185" s="3"/>
      <c r="F185" s="3"/>
      <c r="G185" s="3"/>
      <c r="H185" s="2"/>
      <c r="I185" s="2"/>
      <c r="J185" s="2"/>
      <c r="K185" s="4"/>
    </row>
    <row r="186" spans="1:11" ht="15.75">
      <c r="A186" s="2"/>
      <c r="B186" s="2"/>
      <c r="C186" s="2"/>
      <c r="D186" s="3"/>
      <c r="E186" s="3"/>
      <c r="F186" s="3"/>
      <c r="G186" s="3"/>
      <c r="H186" s="2"/>
      <c r="I186" s="2"/>
      <c r="J186" s="2"/>
      <c r="K186" s="2"/>
    </row>
    <row r="187" spans="1:11" ht="15.75">
      <c r="A187" s="2"/>
      <c r="B187" s="2"/>
      <c r="C187" s="2"/>
      <c r="D187" s="3"/>
      <c r="E187" s="3"/>
      <c r="F187" s="3"/>
      <c r="G187" s="3"/>
      <c r="H187" s="2"/>
      <c r="I187" s="2"/>
      <c r="J187" s="2"/>
      <c r="K187" s="2"/>
    </row>
    <row r="188" spans="1:11" ht="15.75">
      <c r="A188" s="2"/>
      <c r="B188" s="2"/>
      <c r="C188" s="2"/>
      <c r="D188" s="3"/>
      <c r="E188" s="3"/>
      <c r="F188" s="3"/>
      <c r="G188" s="3"/>
      <c r="H188" s="2"/>
      <c r="I188" s="2"/>
      <c r="J188" s="2"/>
      <c r="K188" s="2"/>
    </row>
    <row r="189" spans="1:11" ht="15.75">
      <c r="A189" s="2"/>
      <c r="B189" s="2"/>
      <c r="C189" s="2"/>
      <c r="D189" s="3"/>
      <c r="E189" s="3"/>
      <c r="F189" s="3"/>
      <c r="G189" s="3"/>
      <c r="H189" s="2"/>
      <c r="I189" s="2"/>
      <c r="J189" s="2"/>
      <c r="K189" s="2"/>
    </row>
  </sheetData>
  <sheetProtection/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87" r:id="rId1"/>
  <headerFooter alignWithMargins="0">
    <oddHeader xml:space="preserve">&amp;L&amp;"Arial,Bold"&amp;11Bosna i Hercegovina
Federacija Bosne i Hercegovine
&amp;C&amp;"Arial,Bold"&amp;11Rashodi i izdaci po ekonomskim kategorijama
Period  izvještavanja: Januar - Decembar 2023. godina &amp;R&amp;"Arial,Bold"&amp;11Obrazac 2   </oddHeader>
    <oddFooter>&amp;R&amp;"Arial,Regular"&amp;P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FINANSIJA FBiH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TREZOR</dc:creator>
  <cp:keywords/>
  <dc:description/>
  <cp:lastModifiedBy>Almira Ibisevic</cp:lastModifiedBy>
  <cp:lastPrinted>2024-02-21T07:16:50Z</cp:lastPrinted>
  <dcterms:created xsi:type="dcterms:W3CDTF">2005-02-18T09:37:16Z</dcterms:created>
  <dcterms:modified xsi:type="dcterms:W3CDTF">2024-03-04T08:01:08Z</dcterms:modified>
  <cp:category/>
  <cp:version/>
  <cp:contentType/>
  <cp:contentStatus/>
</cp:coreProperties>
</file>